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8275" windowHeight="12315" activeTab="0"/>
  </bookViews>
  <sheets>
    <sheet name="PRESUP. EGRESOS BASE MENSUAL" sheetId="1" r:id="rId1"/>
    <sheet name="Hoja2" sheetId="2" r:id="rId2"/>
  </sheets>
  <externalReferences>
    <externalReference r:id="rId5"/>
  </externalReferences>
  <definedNames>
    <definedName name="_xlnm.Print_Titles" localSheetId="0">'PRESUP. EGRESOS BASE MENSUAL'!$1:$4</definedName>
  </definedNames>
  <calcPr fullCalcOnLoad="1"/>
</workbook>
</file>

<file path=xl/comments1.xml><?xml version="1.0" encoding="utf-8"?>
<comments xmlns="http://schemas.openxmlformats.org/spreadsheetml/2006/main">
  <authors>
    <author>pedro.monarrez</author>
  </authors>
  <commentList>
    <comment ref="B429"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8"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terrenos.</t>
        </r>
      </text>
    </comment>
    <comment ref="B118"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List>
</comments>
</file>

<file path=xl/sharedStrings.xml><?xml version="1.0" encoding="utf-8"?>
<sst xmlns="http://schemas.openxmlformats.org/spreadsheetml/2006/main" count="455" uniqueCount="439">
  <si>
    <t>TOTAL DE EGRESOS</t>
  </si>
  <si>
    <t>ADEFAS</t>
  </si>
  <si>
    <t>ADEUDOS DE EJERCICIOS FISCALES ANTERIORES (ADEFAS)</t>
  </si>
  <si>
    <t>Apoyos a ahorradores y deudores del Sistema Financiero Nacional</t>
  </si>
  <si>
    <t>Apoyos a intermediarios financieros</t>
  </si>
  <si>
    <t>APOYOS FINANCIEROS</t>
  </si>
  <si>
    <t>Costos por coberturas</t>
  </si>
  <si>
    <t>COSTO POR COBERTURAS</t>
  </si>
  <si>
    <t>Gastos de la deuda  pública externa</t>
  </si>
  <si>
    <t>Gastos de la deuda pública interna</t>
  </si>
  <si>
    <t>GASTOS DE LA DEUDA PÚBLICA</t>
  </si>
  <si>
    <t>Comisiones de la deuda pública externa</t>
  </si>
  <si>
    <t>Comisiones de la deuda pública interna</t>
  </si>
  <si>
    <t>COMISIONES DE LA DEUDA PÚBLICA</t>
  </si>
  <si>
    <t>Intereses por arrendamientos financieros internacionales</t>
  </si>
  <si>
    <t>Intereses derivados de la colocación de títulos y valores en el exterior</t>
  </si>
  <si>
    <t xml:space="preserve">Intereses de la deuda bilateral  </t>
  </si>
  <si>
    <t>Intereses de la deuda con organismos financieros internacionales</t>
  </si>
  <si>
    <t xml:space="preserve">Intereses de la deuda externa con instituciones de crédito </t>
  </si>
  <si>
    <t>Intereses por arrendamientos  financieros nacionales</t>
  </si>
  <si>
    <t>Intereses derivados de la colocación de títulos y valores</t>
  </si>
  <si>
    <t>Intereses de la deuda interna con instituciones  de crédito</t>
  </si>
  <si>
    <t>INTERESES DE LA DEUDA PÚBLICA</t>
  </si>
  <si>
    <t>Amortización de arrendamientos financieros internacionales</t>
  </si>
  <si>
    <t>Amortización de la deuda externa por emisión de títulos y valores</t>
  </si>
  <si>
    <t>Amortización de la deuda bilateral</t>
  </si>
  <si>
    <t>Amortización de deuda externa con organismos financieros internacionales</t>
  </si>
  <si>
    <t xml:space="preserve">Amortización de la deuda externa con instituciones de crédito </t>
  </si>
  <si>
    <t>Amortización de arrendamientos financieros nacionales</t>
  </si>
  <si>
    <t>Amortización  de la deuda interna por emisión de títulos y valores</t>
  </si>
  <si>
    <t>Amortización de la deuda interna con instituciones de crédito</t>
  </si>
  <si>
    <t xml:space="preserve">AMORTIZACIÓN DE LA DEUDA PÚBLICA </t>
  </si>
  <si>
    <t>DEUDA  PÚBLICA</t>
  </si>
  <si>
    <t>Otros convenios</t>
  </si>
  <si>
    <t>Convenios de descentralización</t>
  </si>
  <si>
    <t>Convenios de reasignación</t>
  </si>
  <si>
    <t>CONVENIOS</t>
  </si>
  <si>
    <t>Aportaciones previstas en leyes y decretos compensatorias a entidades federativas y municipios</t>
  </si>
  <si>
    <t>Aportaciones  previstas en leyes y decretos al sistema de protección social</t>
  </si>
  <si>
    <t>Aportaciones de las entidades federativas a los municipios</t>
  </si>
  <si>
    <t>Aportaciones de la Federación a municipios</t>
  </si>
  <si>
    <t>Aportaciones de la Federación a las entidades federativas</t>
  </si>
  <si>
    <t>APORTACIONES</t>
  </si>
  <si>
    <t>Convenios de colaboración administrativa</t>
  </si>
  <si>
    <t>Otros conceptos participables de la Federación a municipios</t>
  </si>
  <si>
    <t>Otros conceptos participables de la Federación a entidades federativas</t>
  </si>
  <si>
    <t>Participaciones de las entidades federativas a los municipios</t>
  </si>
  <si>
    <t>Fondo de fomento municipal</t>
  </si>
  <si>
    <t>Fondo general de participaciones</t>
  </si>
  <si>
    <t>PARTICIPACIONES</t>
  </si>
  <si>
    <t>PARTICIPACIONES Y APORTACIONES</t>
  </si>
  <si>
    <t>Otras erogaciones especiales</t>
  </si>
  <si>
    <t>Contingencias socioeconómicas</t>
  </si>
  <si>
    <t>Contingencias  por fenómenos naturales</t>
  </si>
  <si>
    <t>PROVISIONES PARA CONTINGENCIAS Y OTRAS EROGACIONES ESPECIALES</t>
  </si>
  <si>
    <t>Depósitos a largo plazo en moneda extranjera</t>
  </si>
  <si>
    <t>Depósitos a largo plazo en moneda nacional</t>
  </si>
  <si>
    <t>OTRAS INVERSIONES FINANCIERAS</t>
  </si>
  <si>
    <t>Fideicomisos de empresas privadas y particulares</t>
  </si>
  <si>
    <t>Inversiones en fideicomisos de municipios</t>
  </si>
  <si>
    <t>Inversiones en fideicomisos de entidades federativas</t>
  </si>
  <si>
    <t xml:space="preserve">Inversiones en fideicomisos públicos financieros </t>
  </si>
  <si>
    <t>Inversiones en fideicomisos públicos empresariales y no financieros</t>
  </si>
  <si>
    <t>Inversiones en fideicomisos públicos no empresariales y no financieros</t>
  </si>
  <si>
    <t>Inversiones en fideicomisos del Poder Judicial</t>
  </si>
  <si>
    <t>Inversiones en fideicomisos del Poder Legislativo</t>
  </si>
  <si>
    <t>Inversiones en fideicomisos del Poder Ejecutivo</t>
  </si>
  <si>
    <t>INVERSIONES EN FIDEICOMISOS, MANDATOS Y OTROS  ANÁLOGOS</t>
  </si>
  <si>
    <t>Concesión de  préstamos al sector externo con fines de gestión de liquidez</t>
  </si>
  <si>
    <t>Concesión de préstamos al sector privado con fines de gestión de liquidez</t>
  </si>
  <si>
    <t>Concesión de préstamos al sector público con fines de gestión de liquidez</t>
  </si>
  <si>
    <t>Concesión de préstamos al sector externo con fines de política económica</t>
  </si>
  <si>
    <t>Concesión de préstamos al sector privado con fines de política económica</t>
  </si>
  <si>
    <t>Concesión de préstamos a entidades federativas  y municipios con fines de política económica</t>
  </si>
  <si>
    <t>Concesión de préstamos a instituciones paraestatales públicas financieras con fines de política económica</t>
  </si>
  <si>
    <t>Concesión de préstamos a entidades paraestatales empresariales y no financieras con fines de política económica</t>
  </si>
  <si>
    <t>Concesión de préstamos a entidades paraestatales no empresariales y no financieras con fines de política económica</t>
  </si>
  <si>
    <t>CONCESIÓN DE PRÉSTAMOS</t>
  </si>
  <si>
    <t>Otros valores</t>
  </si>
  <si>
    <t>Obligaciones negociables adquiridas con fines de gestión de liquidez</t>
  </si>
  <si>
    <t>Obligaciones negociables adquiridas con fines de política económica</t>
  </si>
  <si>
    <t>Valores representativos de deuda  adquiridos con fines de gestión de liquidez</t>
  </si>
  <si>
    <t>Valores representativos de deuda adquiridos con fines de política económica</t>
  </si>
  <si>
    <t>Bonos</t>
  </si>
  <si>
    <t>COMPRA DE TÍTULOS Y VALORES</t>
  </si>
  <si>
    <t>Acciones y participaciones de capital en el sector externo con fines de gestión  de liquidez</t>
  </si>
  <si>
    <t>Acciones y participaciones de capital  en el sector privado con fines de gestión de liquidez</t>
  </si>
  <si>
    <t>Acciones y participaciones de capital en el sector público con fines de gestión de la liquidez</t>
  </si>
  <si>
    <t>Acciones y participaciones de capital en el sector externo con fines de política económica</t>
  </si>
  <si>
    <t>Acciones y participaciones de capital en organismos internacionales con fines de política económica</t>
  </si>
  <si>
    <t>Acciones y participaciones  de capital en el sector privado con fines de política económica</t>
  </si>
  <si>
    <t>Acciones  y participaciones de capital en instituciones paraestatales públicas financieras con fines de política económica</t>
  </si>
  <si>
    <t>Acciones y participaciones de capital en entidades paraestatales empresariales y no financieras con fines de política económica</t>
  </si>
  <si>
    <t>Acciones y participaciones de capital en entidades paraestatales no empresariales y no financieras con fines de política económica</t>
  </si>
  <si>
    <t>ACCIONES Y PARTICIPACIONES DE CAPITAL</t>
  </si>
  <si>
    <t>Créditos otorgados por las entidades federativas a municipios para el fomento de actividades productivas</t>
  </si>
  <si>
    <t>Créditos otorgados por entidades federativas y municipios al sector social y privado para el fomento de actividades productivas</t>
  </si>
  <si>
    <t>INVERSIONES PARA EL FOMENTO DE ACTIVIDADES PRODUCTIVAS</t>
  </si>
  <si>
    <t>INVERSIONES FINANCIERAS Y OTRAS PROVISIONES</t>
  </si>
  <si>
    <t>Ejecución de proyectos productivos no incluidos en conceptos anteriores de este capítulo</t>
  </si>
  <si>
    <t>Estudios, formulación y evaluación de proyectos productivos no incluidos en conceptos anteriores de este capítulo</t>
  </si>
  <si>
    <t>PROYECTOS PRODUCTIVOS Y ACCIONES DE FOMENTO</t>
  </si>
  <si>
    <t>Trabajos de acabados en edificaciones y otros trabajos especializados</t>
  </si>
  <si>
    <t>Instalaciones y equipamiento en construcciones</t>
  </si>
  <si>
    <t>Otras construcciones de ingeniería civil u obra pesada</t>
  </si>
  <si>
    <t>Construcción de vías de comunicación</t>
  </si>
  <si>
    <t>División de terrenos y construcción de obras de urbanización</t>
  </si>
  <si>
    <t>Construcción de obras para  el abastecimiento de agua,  petróleo, gas, electricidad y telecomunicaciones</t>
  </si>
  <si>
    <t>Edificación no habitacional</t>
  </si>
  <si>
    <t>Edificación habitacional</t>
  </si>
  <si>
    <t>OBRA PÚBLICA EN BIENES PROPIOS</t>
  </si>
  <si>
    <t>Trabajo de acabados en edificaciones  y otros trabajos especializados</t>
  </si>
  <si>
    <t>Construcción de obras para el abastecimiento de agua, petróleo, gas, electricidad y telecomunicaciones</t>
  </si>
  <si>
    <t>Edificación no  habitacional</t>
  </si>
  <si>
    <t>OBRA PÚBLICA EN BIENES DE DOMINIO PÚBLICO</t>
  </si>
  <si>
    <t>INVERSIÓN PÚBLICA</t>
  </si>
  <si>
    <t>Otros activos intangibles</t>
  </si>
  <si>
    <t>Licencias industriales, comerciales y otras</t>
  </si>
  <si>
    <t>Licencias informáticas e intelectuales</t>
  </si>
  <si>
    <t>Franquicias</t>
  </si>
  <si>
    <t>Concesiones</t>
  </si>
  <si>
    <t>Derechos</t>
  </si>
  <si>
    <t>Marcas</t>
  </si>
  <si>
    <t>Patentes</t>
  </si>
  <si>
    <t>Software</t>
  </si>
  <si>
    <t>ACTIVOS INTANGIBLES</t>
  </si>
  <si>
    <t>Otros bienes inmuebles</t>
  </si>
  <si>
    <t>Edificios no residenciales</t>
  </si>
  <si>
    <t xml:space="preserve">Viviendas </t>
  </si>
  <si>
    <t>Terrenos</t>
  </si>
  <si>
    <t>BIENES INMUEBLES</t>
  </si>
  <si>
    <t>Otros activos biológicos</t>
  </si>
  <si>
    <t>Árboles y plantas</t>
  </si>
  <si>
    <t>Especies menores y de zoológico</t>
  </si>
  <si>
    <t>Equinos</t>
  </si>
  <si>
    <t>Peces y acuicultura</t>
  </si>
  <si>
    <t xml:space="preserve">Ovinos y caprinos </t>
  </si>
  <si>
    <t>Aves</t>
  </si>
  <si>
    <t>Porcinos</t>
  </si>
  <si>
    <t>Bovinos</t>
  </si>
  <si>
    <t>ACTIVOS BIOLÓGICOS</t>
  </si>
  <si>
    <t>Otros equipos</t>
  </si>
  <si>
    <t>Herramientas y máquinas-herramienta</t>
  </si>
  <si>
    <t>Equipo de generación eléctrica, aparatos y accesorios eléctricos</t>
  </si>
  <si>
    <t>Equipo de comunicación y telecomunicación</t>
  </si>
  <si>
    <t>Sistemas de aire acondicionado, calefacción y de refrigeración industrial y comercial</t>
  </si>
  <si>
    <t>Maquinaria y equipo de construcción</t>
  </si>
  <si>
    <t>Maquinaria y equipo industrial</t>
  </si>
  <si>
    <t>Maquinaria y equipo agropecuario</t>
  </si>
  <si>
    <t>MAQUINARIA, OTROS EQUIPOS Y HERRAMIENTAS</t>
  </si>
  <si>
    <t>Equipo de defensa y seguridad</t>
  </si>
  <si>
    <t>EQUIPO DE DEFENSA Y SEGURIDAD</t>
  </si>
  <si>
    <t>Otros equipo de transporte</t>
  </si>
  <si>
    <t>Embarcaciones</t>
  </si>
  <si>
    <t>Equipo ferroviario</t>
  </si>
  <si>
    <t>Equipo aeroespacial</t>
  </si>
  <si>
    <t>Carrocerías  y remolques</t>
  </si>
  <si>
    <t>Vehículos y equipo de transporte</t>
  </si>
  <si>
    <t>VEHÍCULOS Y EQUIPO DE TRANSPORTE</t>
  </si>
  <si>
    <t>Instrumental médico y de laboratorio</t>
  </si>
  <si>
    <t>Equipo médico y de laboratorio</t>
  </si>
  <si>
    <t>EQUIPO E INSTRUMENTAL MÉDICO Y DE LABORATORIO</t>
  </si>
  <si>
    <t xml:space="preserve">Otro mobiliario y equipo educacional y recreativo </t>
  </si>
  <si>
    <t>Cámaras fotográficas y de video</t>
  </si>
  <si>
    <t>Aparatos deportivos</t>
  </si>
  <si>
    <t>Equipos y aparatos audiovisuales</t>
  </si>
  <si>
    <t>MOBILIARIO Y EQUIPO EDUCACIONAL Y RECREATIVO</t>
  </si>
  <si>
    <t>Otros mobiliarios y equipos de administración</t>
  </si>
  <si>
    <t>Equipo de cómputo de tecnologías de la información</t>
  </si>
  <si>
    <t>Objetos de valor</t>
  </si>
  <si>
    <t>Bienes artísticos, culturales y científicos</t>
  </si>
  <si>
    <t>Muebles, excepto de oficina y estantería</t>
  </si>
  <si>
    <t xml:space="preserve">Muebles de oficina y estantería </t>
  </si>
  <si>
    <t>MOBILIARIO Y EQUIPO DE ADMINISTRACIÓN</t>
  </si>
  <si>
    <t xml:space="preserve">BIENES MUEBLES, INMUEBLES E INTANGIBLES </t>
  </si>
  <si>
    <t>Transferencias para el sector privado externo</t>
  </si>
  <si>
    <t>Transferencias para organismos internacionales</t>
  </si>
  <si>
    <t>Transferencias para gobiernos extranjeros</t>
  </si>
  <si>
    <t>TRANSFERENCIAS AL EXTERIOR</t>
  </si>
  <si>
    <t>Donativos internacionales</t>
  </si>
  <si>
    <t>Donativos a fideicomisos estatales</t>
  </si>
  <si>
    <t>Donativos a fideicomisos privados</t>
  </si>
  <si>
    <t xml:space="preserve">Donativos a entidades federativas </t>
  </si>
  <si>
    <t>Donativos a instituciones sin fines de lucro</t>
  </si>
  <si>
    <t>DONATIVOS</t>
  </si>
  <si>
    <t>Transferencias por obligación de ley</t>
  </si>
  <si>
    <t>TRANSFERENCIAS A LA SEGURIDAD SOCIAL</t>
  </si>
  <si>
    <t>Transferencias a fideicomisos  de  instituciones públicas financieras</t>
  </si>
  <si>
    <t>Transferencias a fideicomisos públicos de entidades paraestatales empresariales y no financieras</t>
  </si>
  <si>
    <t>Trasferencias a fideicomisos públicos de entidades paraestatales no empresariales y no financieras</t>
  </si>
  <si>
    <t>Transferencias a fideicomisos del Poder Judicial</t>
  </si>
  <si>
    <t>Transferencias a fideicomisos del Poder Legislativo</t>
  </si>
  <si>
    <t>Transferencias a fideicomisos del Poder Ejecutivo</t>
  </si>
  <si>
    <t>TRANSFERENCIAS A FIDEICOMISOS, MANDATOS Y OTROS ANÁLOGOS</t>
  </si>
  <si>
    <t>Otras pensiones y jubilaciones</t>
  </si>
  <si>
    <t>Jubilaciones</t>
  </si>
  <si>
    <t>Pensiones</t>
  </si>
  <si>
    <t>PENSIONES Y JUBILACIONES</t>
  </si>
  <si>
    <t>Ayudas por desastres naturales y otros siniestros</t>
  </si>
  <si>
    <t>Ayudas sociales a entidades de interés público</t>
  </si>
  <si>
    <t>Ayudas sociales a cooperativas</t>
  </si>
  <si>
    <t>Ayudas sociales a instituciones sin fines de lucro</t>
  </si>
  <si>
    <t>Ayudas sociales a actividades científicas o académicas</t>
  </si>
  <si>
    <t>Ayudas sociales a instituciones de enseñanza</t>
  </si>
  <si>
    <t>Becas y otras ayudas para programas de capacitación</t>
  </si>
  <si>
    <t xml:space="preserve">Ayudas sociales a personas </t>
  </si>
  <si>
    <t>AYUDAS SOCIALES</t>
  </si>
  <si>
    <t>Otros subsidios</t>
  </si>
  <si>
    <t>Subsidios a entidades federativas y municipios</t>
  </si>
  <si>
    <t>Subvenciones al consumo</t>
  </si>
  <si>
    <t xml:space="preserve">Subsidios a la vivienda </t>
  </si>
  <si>
    <t>Subsidios para cubrir diferenciales de tasas de interés</t>
  </si>
  <si>
    <t>Subsidios a la prestación de servicios públicos</t>
  </si>
  <si>
    <t>Subsidios a la inversión</t>
  </si>
  <si>
    <t>Subsidios a la distribución</t>
  </si>
  <si>
    <t>Subsidios a la producción</t>
  </si>
  <si>
    <t>SUBSIDIOS Y SUBVENCIONES</t>
  </si>
  <si>
    <t>Transferencias a fideicomisos de entidades federativas y municipios</t>
  </si>
  <si>
    <t>Transferencias otorgadas a entidades federativas y municipios</t>
  </si>
  <si>
    <t xml:space="preserve">Transferencias otorgadas para instituciones paraestatales públicas financieras  </t>
  </si>
  <si>
    <t>Transferencias otorgadas para entidades paraestatales empresariales y no financieras</t>
  </si>
  <si>
    <t>Transferencias otorgadas a entidades paraestatales no empresariales y no financieras</t>
  </si>
  <si>
    <t>TRANSFERENCIAS  AL RESTO DEL SECTOR PÚBLICO</t>
  </si>
  <si>
    <t>Transferencias internas otorgadas a fideicomisos públicos financieros</t>
  </si>
  <si>
    <t>Transferencias internas otorgadas a instituciones paraestatales públicas financieras</t>
  </si>
  <si>
    <t>Transferencias internas otorgadas a fideicomisos públicos empresariales y no financieros</t>
  </si>
  <si>
    <t>Transferencias internas otorgadas a entidades paraestatales empresariales y no financieras</t>
  </si>
  <si>
    <t>Transferencias internas otorgadas a entidades paraestatales no empresariales y no financieras</t>
  </si>
  <si>
    <t>Asignaciones presupuestarias a Órganos Autónomos</t>
  </si>
  <si>
    <t>Asignaciones presupuestarias al Poder Judicial</t>
  </si>
  <si>
    <t>Asignaciones presupuestarias al Poder Legislativo</t>
  </si>
  <si>
    <t>Asignaciones presupuestarias al Poder Ejecutivo</t>
  </si>
  <si>
    <t>TRANSFERENCIAS INTERNAS Y ASIGNACIONES AL SECTOR PÚBLICO</t>
  </si>
  <si>
    <t>TRANSFERENCIAS, ASIGNACIONES, SUBSIDIOS Y OTRAS  AYUDAS</t>
  </si>
  <si>
    <t>Otros servicios generales</t>
  </si>
  <si>
    <t>Impuesto sobre nómina y otros que se deriven de una relación laboral</t>
  </si>
  <si>
    <t>Utilidades</t>
  </si>
  <si>
    <t>Otros gastos por responsabilidades</t>
  </si>
  <si>
    <t>Penas, multas, accesorios y actualizaciones</t>
  </si>
  <si>
    <t>Sentencias y resoluciones por autoridad competente</t>
  </si>
  <si>
    <t>Impuestos y derechos de importación</t>
  </si>
  <si>
    <t>Impuestos y derechos</t>
  </si>
  <si>
    <t>Servicios funerarios y de cementerios</t>
  </si>
  <si>
    <t>OTROS SERVICIOS GENERALES</t>
  </si>
  <si>
    <t>Gastos de representación</t>
  </si>
  <si>
    <t>Exposiciones</t>
  </si>
  <si>
    <t>Congresos y convenciones</t>
  </si>
  <si>
    <t>Gastos de orden  social y cultural</t>
  </si>
  <si>
    <t>Gastos de ceremonial</t>
  </si>
  <si>
    <t>SERVICIOS OFICIALES</t>
  </si>
  <si>
    <t>Otros servicios de traslado y hospedaje</t>
  </si>
  <si>
    <t>Servicios integrales de traslado y viáticos</t>
  </si>
  <si>
    <t>Gastos de instalación y traslado de menaje</t>
  </si>
  <si>
    <t xml:space="preserve">Viáticos en el extranjero </t>
  </si>
  <si>
    <t>Viáticos en el país</t>
  </si>
  <si>
    <t>Autotransporte</t>
  </si>
  <si>
    <t>Pasajes marítimos, lacustres y fluviales</t>
  </si>
  <si>
    <t>Pasajes terrestres</t>
  </si>
  <si>
    <t>Pasajes aéreos</t>
  </si>
  <si>
    <t>SERVICIOS DE TRASLADO Y VIÁTICOS</t>
  </si>
  <si>
    <t>Otros servicios de información</t>
  </si>
  <si>
    <t>Servicio de creación y difusión de contenido exclusivamente a  través de Internet</t>
  </si>
  <si>
    <t>Servicios de la industria fílmica, del sonido y del video</t>
  </si>
  <si>
    <t>Servicios de revelado de  fotografías</t>
  </si>
  <si>
    <t>Servicios de creatividad, preproducción y producción de publicidad, excepto Internet</t>
  </si>
  <si>
    <t>Difusión por radio,  televisión y otros medios de mensajes comerciales para promover la venta de bienes o servicios</t>
  </si>
  <si>
    <t>Difusión por radio, televisión y otros medios de mensajes sobre programas y actividades gubernamentales</t>
  </si>
  <si>
    <t>SERVICIOS DE COMUNICACIÓN SOCIAL Y PUBLICIDAD</t>
  </si>
  <si>
    <t>Servicios de jardinería y fumigación</t>
  </si>
  <si>
    <t>Servicios de limpieza y manejo de desechos</t>
  </si>
  <si>
    <t>Instalación, reparación y mantenimiento de maquinaria, otros equipos y herramienta</t>
  </si>
  <si>
    <t>Reparación y mantenimiento de equipo de defensa y seguridad</t>
  </si>
  <si>
    <t>Reparación y mantenimiento de equipo de transporte</t>
  </si>
  <si>
    <t>Instalación, reparación y mantenimiento de equipo e instrumental médico y de laboratorio</t>
  </si>
  <si>
    <t>Instalación, reparación y mantenimiento de equipo de cómputo y tecnología de la información</t>
  </si>
  <si>
    <t>Instalación, reparación y mantenimiento de mobiliario y equipo de administración, educacional y recreativo</t>
  </si>
  <si>
    <t>Conservación y mantenimiento menor de inmuebles</t>
  </si>
  <si>
    <t>SERVICIOS DE INSTALACIÓN, REPARACIÓN, MANTENIMIENTO Y CONSERVACIÓN</t>
  </si>
  <si>
    <t>Servicios financieros, bancarios y comerciales integrales</t>
  </si>
  <si>
    <t>Comisiones por ventas</t>
  </si>
  <si>
    <t>Fletes y maniobras</t>
  </si>
  <si>
    <t>Almacenaje, envase y embalaje</t>
  </si>
  <si>
    <t>Seguro de bienes patrimoniales</t>
  </si>
  <si>
    <t>Seguros de responsabilidad patrimonial y fianzas</t>
  </si>
  <si>
    <t>Servicios de recaudación, traslado y custodia de valores</t>
  </si>
  <si>
    <t>Servicios de cobranza, investigación crediticia y similar</t>
  </si>
  <si>
    <t>Servicios financieros y bancarios</t>
  </si>
  <si>
    <t>SERVICIOS FINANCIEROS, BANCARIOS Y COMERCIALES</t>
  </si>
  <si>
    <t>Servicios profesionales, científicos y técnicos integrales</t>
  </si>
  <si>
    <t>Servicios de vigilancia</t>
  </si>
  <si>
    <t>Servicios de protección y seguridad</t>
  </si>
  <si>
    <t>Servicios de apoyo administrativo, traducción, fotocopiado e impresión</t>
  </si>
  <si>
    <t>Servicios de investigación científica y desarrollo</t>
  </si>
  <si>
    <t>Servicios de capacitación</t>
  </si>
  <si>
    <t>Servicios de consultoría administrativa, procesos, técnica y en tecnologías de la información</t>
  </si>
  <si>
    <t>Servicios de diseño, arquitectura, ingeniería y actividades relacionadas</t>
  </si>
  <si>
    <t>Servicios legales, de contabilidad, auditoría y relacionados</t>
  </si>
  <si>
    <t>SERVICIOS PROFESIONALES, CIENTÍFICOS, TÉCNICOS Y OTROS SERVICIOS</t>
  </si>
  <si>
    <t>Otros arrendamientos</t>
  </si>
  <si>
    <t>Arrendamiento financiero</t>
  </si>
  <si>
    <t>Arrendamiento de activos intangibles</t>
  </si>
  <si>
    <t>Arrendamiento de maquinaria, otros equipos y herramientas</t>
  </si>
  <si>
    <t>Arrendamiento de equipo de transporte</t>
  </si>
  <si>
    <t>Arrendamiento de equipo e instrumental médico y de laboratorio</t>
  </si>
  <si>
    <t>Arrendamiento de mobiliario y equipo de administración, educacional y recreativo</t>
  </si>
  <si>
    <t>Arrendamiento de edificios</t>
  </si>
  <si>
    <t>Arrendamiento de terrenos</t>
  </si>
  <si>
    <t>SERVICIOS DE ARRENDAMIENTO</t>
  </si>
  <si>
    <t>Servicios integrales y otros servicios</t>
  </si>
  <si>
    <t>Servicios postales y telegráficos</t>
  </si>
  <si>
    <t>Servicios de acceso de Internet, redes y procesamiento de información</t>
  </si>
  <si>
    <t>Servicios de telecomunicaciones y satélites</t>
  </si>
  <si>
    <t>Telefonía celular</t>
  </si>
  <si>
    <t>Telefonía tradicional</t>
  </si>
  <si>
    <t>Agua</t>
  </si>
  <si>
    <t xml:space="preserve">Gas </t>
  </si>
  <si>
    <t>Energía eléctrica</t>
  </si>
  <si>
    <t>SERVICIOS BÁSICOS</t>
  </si>
  <si>
    <t>SERVICIOS GENERALES</t>
  </si>
  <si>
    <t>Refacciones y accesorios menores otros bienes muebles</t>
  </si>
  <si>
    <t>Refacciones y accesorios menores de maquinaria y otros equipos</t>
  </si>
  <si>
    <t>Refacciones y accesorios menores de equipo de defensa y seguridad</t>
  </si>
  <si>
    <t>Refacciones y accesorios menores de equipo de transporte</t>
  </si>
  <si>
    <t>Refacciones y accesorios menores de equipo e instrumental médico y de laboratorio</t>
  </si>
  <si>
    <t>Refacciones y accesorios menores de equipo de cómputo y tecnologías de la información</t>
  </si>
  <si>
    <t>Refacciones y accesorios menores de mobiliario  y equipo de administración, educacional y recreativo</t>
  </si>
  <si>
    <t>Refacciones y accesorios menores de edificios</t>
  </si>
  <si>
    <t>Herramientas menores</t>
  </si>
  <si>
    <t>HERRAMIENTAS, REFACCIONES Y ACCESORIOS MENORES</t>
  </si>
  <si>
    <t>Prendas de protección para seguridad pública y nacional</t>
  </si>
  <si>
    <t>Materiales de seguridad pública</t>
  </si>
  <si>
    <t>Sustancias y materiales explosivos</t>
  </si>
  <si>
    <t>MATERIALES Y SUMINISTROS PARA SEGURIDAD</t>
  </si>
  <si>
    <t>Blancos y otros productos textiles, excepto prendas de vestir</t>
  </si>
  <si>
    <t>Productos textiles</t>
  </si>
  <si>
    <t>Artículos deportivos</t>
  </si>
  <si>
    <t>Prendas de seguridad y protección personal</t>
  </si>
  <si>
    <t>Vestuario y uniformes</t>
  </si>
  <si>
    <t>VESTUARIO, BLANCOS, PRENDAS DE PROTECCIÓN Y ARTÍCULOS DEPORTIVOS</t>
  </si>
  <si>
    <t>Carbón y sus derivados</t>
  </si>
  <si>
    <t>Combustibles, lubricantes y aditivos</t>
  </si>
  <si>
    <t>COMBUSTIBLES, LUBRICANTES Y ADITIVOS</t>
  </si>
  <si>
    <t>Otros productos químicos</t>
  </si>
  <si>
    <t>Fibras sintéticas, hules plásticos y derivados</t>
  </si>
  <si>
    <t>Materiales, accesorios y suministros de laboratorio</t>
  </si>
  <si>
    <t>Materiales, accesorios y suministros médicos</t>
  </si>
  <si>
    <t>Medicinas y productos farmacéuticos</t>
  </si>
  <si>
    <t>Fertilizantes, pesticidas y otros agroquímicos</t>
  </si>
  <si>
    <t>Productos químicos básicos</t>
  </si>
  <si>
    <t>PRODUCTOS QUÍMICOS, FARMACÉUTICOS Y DE LABORATORIO</t>
  </si>
  <si>
    <t>Otros materiales y artículos de construcción y reparación</t>
  </si>
  <si>
    <t>Materiales complementarios</t>
  </si>
  <si>
    <t>Artículos metálicos para la construcción</t>
  </si>
  <si>
    <t>Material eléctrico y electrónico</t>
  </si>
  <si>
    <t>Vidrio y productos de vidrio</t>
  </si>
  <si>
    <t>50,000.00</t>
  </si>
  <si>
    <t>Madera y productos de madera</t>
  </si>
  <si>
    <t>Cal, yeso y productos de yeso</t>
  </si>
  <si>
    <t>Cemento y productos de concreto</t>
  </si>
  <si>
    <t>Productos minerales no metálicos</t>
  </si>
  <si>
    <t>MATERIALES Y ARTÍCULOS DE CONSTRUCCIÓN Y DE REPARACIÓN</t>
  </si>
  <si>
    <t>Otros productos adquiridos como materia prima</t>
  </si>
  <si>
    <t>Mercancías adquiridas para su comercialización</t>
  </si>
  <si>
    <t>Productos de cuero, piel, plástico y hule adquiridos como materia prima</t>
  </si>
  <si>
    <t>Productos metálicos y a base de minerales no metálicos adquiridos como materia prima</t>
  </si>
  <si>
    <t>Productos químicos, farmacéuticos y de laboratorio adquiridos como materia prima</t>
  </si>
  <si>
    <t>Combustibles, lubricantes, aditivos, carbón y sus derivados adquiridos como materia prima</t>
  </si>
  <si>
    <t>Productos de papel, cartón e impresos adquiridos como materia prima</t>
  </si>
  <si>
    <t>Insumos textiles adquiridos como materia prima</t>
  </si>
  <si>
    <t>Productos alimenticios, agropecuarios y forestales adquiridos como materia prima</t>
  </si>
  <si>
    <t>MATERIAS PRIMAS Y MATERIALES DE PRODUCCIÓN Y COMERCIALIZACIÓN</t>
  </si>
  <si>
    <t>Utensilios para el servicio de alimentación</t>
  </si>
  <si>
    <t>Productos alimenticios para animales</t>
  </si>
  <si>
    <t>Productos alimenticios para personas</t>
  </si>
  <si>
    <t>ALIMENTOS Y UTENSILIOS</t>
  </si>
  <si>
    <t>Materiales para el registro e identificación de bienes y personas</t>
  </si>
  <si>
    <t>8,333.33</t>
  </si>
  <si>
    <t>Materiales y útiles de enseñanza</t>
  </si>
  <si>
    <t>Material de limpieza</t>
  </si>
  <si>
    <t>Material impreso e información digital</t>
  </si>
  <si>
    <t>Materiales, útiles y equipos menores de tecnologías de la información y comunicaciones</t>
  </si>
  <si>
    <t>Material estadístico y geográfico</t>
  </si>
  <si>
    <t>Materiales y útiles de impresión y reproducción</t>
  </si>
  <si>
    <t>Materiales, útiles y equipos menores de oficina</t>
  </si>
  <si>
    <t>MATERIALES DE ADMINISTRACIÓN, EMISIÓN DE DOCUMENTOS Y ARTÍCULOS OFICIALES</t>
  </si>
  <si>
    <t>MATERIALES Y SUMINISTROS</t>
  </si>
  <si>
    <t>Recompensas</t>
  </si>
  <si>
    <t>Estímulos</t>
  </si>
  <si>
    <t>PAGO DE ESTÍMULOS A SERVIDORES PÚBLICOS</t>
  </si>
  <si>
    <t>Previsiones de carácter laboral, económica y de seguridad social</t>
  </si>
  <si>
    <t>PREVISIONES</t>
  </si>
  <si>
    <t>Otras prestaciones sociales y económicas</t>
  </si>
  <si>
    <t>Apoyos a la capacitación de los servidores públicos</t>
  </si>
  <si>
    <t>Prestaciones contractuales</t>
  </si>
  <si>
    <t>Prestaciones y haberes de retiro</t>
  </si>
  <si>
    <t>Indemnizaciones</t>
  </si>
  <si>
    <t>Cuotas para el fondo de ahorro y fondo de trabajo</t>
  </si>
  <si>
    <t>OTRAS PRESTACIONES SOCIALES Y ECONÓMICAS</t>
  </si>
  <si>
    <t>Aportaciones para seguros</t>
  </si>
  <si>
    <t>Aportaciones al sistema para el retiro</t>
  </si>
  <si>
    <t>Aportaciones a fondos de vivienda</t>
  </si>
  <si>
    <t>Aportaciones de seguridad social</t>
  </si>
  <si>
    <t>SEGURIDAD SOCIAL</t>
  </si>
  <si>
    <t>Participaciones por vigilancia en el cumplimiento de la leyes y custodia de valores</t>
  </si>
  <si>
    <t>Honorarios especiales</t>
  </si>
  <si>
    <t>Asignaciones de técnico, de mando, por comisión, de vuelo y de técnico especial</t>
  </si>
  <si>
    <t>Sobrehaberes</t>
  </si>
  <si>
    <t>Compensaciones</t>
  </si>
  <si>
    <t>Horas extraordinarias</t>
  </si>
  <si>
    <t>Primas de vacaciones, dominical y gratificación de fin de año</t>
  </si>
  <si>
    <t>Primas por años de servicios efectivos prestados</t>
  </si>
  <si>
    <t>REMUNERACIONES ADICIONALES Y ESPECIALES</t>
  </si>
  <si>
    <t>Retribución a los representantes de los trabajadores y de los patrones en la Junta de Conciliación y Arbitraje</t>
  </si>
  <si>
    <t>Retribuciones por servicios de carácter social</t>
  </si>
  <si>
    <t>Sueldos base al personal eventual</t>
  </si>
  <si>
    <t>Honorarios asimilables a salarios</t>
  </si>
  <si>
    <t>REMUNERACIONES AL PERSONAL DE CARÁCTER TRANSITORIO</t>
  </si>
  <si>
    <t>Remuneraciones por adscripción laboral en el extranjero</t>
  </si>
  <si>
    <t>Sueldos base al personal permanente</t>
  </si>
  <si>
    <t>Haberes</t>
  </si>
  <si>
    <t>Dietas</t>
  </si>
  <si>
    <t>REMUNERACIONES AL PERSONAL DE CARÁCTER PERMANENTE</t>
  </si>
  <si>
    <t>SERVICIOS PERSONALES</t>
  </si>
  <si>
    <t>DICIEMBRE</t>
  </si>
  <si>
    <t>NOVIEMBRE</t>
  </si>
  <si>
    <t>OCTUBRE</t>
  </si>
  <si>
    <t>SEPTIEMBRE</t>
  </si>
  <si>
    <t>AGOSTO</t>
  </si>
  <si>
    <t>JULIO</t>
  </si>
  <si>
    <t>JUNIO</t>
  </si>
  <si>
    <t>MAYO</t>
  </si>
  <si>
    <t>ABRIL</t>
  </si>
  <si>
    <t>MARZO</t>
  </si>
  <si>
    <t>FEBRERO</t>
  </si>
  <si>
    <t>ENERO</t>
  </si>
  <si>
    <t>ANUAL</t>
  </si>
  <si>
    <t>DESCRIPCIÓN</t>
  </si>
  <si>
    <t>COG</t>
  </si>
  <si>
    <t xml:space="preserve">Presupuesto de Egresos por Clasificación por Objeto del Gasto en Base Mensual - 2016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</si>
</sst>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
    <numFmt numFmtId="166" formatCode="_-[$€]* #,##0.00_-;\-[$€]* #,##0.00_-;_-[$€]* &quot;-&quot;??_-;_-@_-"/>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2"/>
      <color indexed="8"/>
      <name val="Calibri"/>
      <family val="2"/>
    </font>
    <font>
      <b/>
      <i/>
      <sz val="11"/>
      <color indexed="8"/>
      <name val="Calibri"/>
      <family val="2"/>
    </font>
    <font>
      <b/>
      <sz val="10"/>
      <color indexed="8"/>
      <name val="Calibri"/>
      <family val="2"/>
    </font>
    <font>
      <b/>
      <sz val="11"/>
      <name val="Calibri"/>
      <family val="2"/>
    </font>
    <font>
      <sz val="9"/>
      <color indexed="8"/>
      <name val="Calibri"/>
      <family val="2"/>
    </font>
    <font>
      <sz val="10"/>
      <name val="Calibri"/>
      <family val="2"/>
    </font>
    <font>
      <b/>
      <sz val="16"/>
      <color indexed="8"/>
      <name val="Calibri"/>
      <family val="2"/>
    </font>
    <font>
      <b/>
      <sz val="20"/>
      <color indexed="8"/>
      <name val="Calibri"/>
      <family val="2"/>
    </font>
    <font>
      <b/>
      <sz val="12"/>
      <name val="Arial"/>
      <family val="2"/>
    </font>
    <font>
      <sz val="12"/>
      <name val="Arial"/>
      <family val="2"/>
    </font>
    <font>
      <b/>
      <sz val="8"/>
      <name val="Arial"/>
      <family val="2"/>
    </font>
    <font>
      <sz val="8"/>
      <name val="Arial"/>
      <family val="2"/>
    </font>
    <font>
      <sz val="8"/>
      <name val="Tahoma"/>
      <family val="2"/>
    </font>
    <font>
      <sz val="10"/>
      <name val="Arial"/>
      <family val="2"/>
    </font>
    <font>
      <b/>
      <sz val="18"/>
      <color indexed="62"/>
      <name val="Cambri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2"/>
      <color theme="1"/>
      <name val="Calibri"/>
      <family val="2"/>
    </font>
    <font>
      <b/>
      <i/>
      <sz val="11"/>
      <color theme="1"/>
      <name val="Calibri"/>
      <family val="2"/>
    </font>
    <font>
      <b/>
      <sz val="10"/>
      <color theme="1"/>
      <name val="Calibri"/>
      <family val="2"/>
    </font>
    <font>
      <sz val="9"/>
      <color theme="1"/>
      <name val="Calibri"/>
      <family val="2"/>
    </font>
    <font>
      <b/>
      <sz val="16"/>
      <color theme="1"/>
      <name val="Calibri"/>
      <family val="2"/>
    </font>
    <font>
      <b/>
      <sz val="20"/>
      <color theme="1"/>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C4BF"/>
        <bgColor indexed="64"/>
      </patternFill>
    </fill>
    <fill>
      <patternFill patternType="solid">
        <fgColor rgb="FFFFE6CB"/>
        <bgColor indexed="64"/>
      </patternFill>
    </fill>
    <fill>
      <patternFill patternType="solid">
        <fgColor rgb="FFFFF2D4"/>
        <bgColor indexed="64"/>
      </patternFill>
    </fill>
    <fill>
      <patternFill patternType="solid">
        <fgColor rgb="FF0DFFEE"/>
        <bgColor indexed="64"/>
      </patternFill>
    </fill>
    <fill>
      <patternFill patternType="solid">
        <fgColor rgb="FF6FEBDF"/>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0" tint="-0.4999699890613556"/>
      </bottom>
    </border>
    <border>
      <left style="thin">
        <color theme="0" tint="-0.4999699890613556"/>
      </left>
      <right style="medium">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thin">
        <color theme="4" tint="0.7999200224876404"/>
      </left>
      <right style="thin">
        <color theme="4" tint="0.7999200224876404"/>
      </right>
      <top style="thin">
        <color theme="4" tint="0.7999200224876404"/>
      </top>
      <bottom style="thin">
        <color theme="4" tint="0.7999200224876404"/>
      </bottom>
    </border>
    <border>
      <left/>
      <right style="thin">
        <color theme="4" tint="0.7999200224876404"/>
      </right>
      <top style="thin">
        <color theme="4" tint="0.7999200224876404"/>
      </top>
      <bottom style="thin">
        <color theme="4" tint="0.7999200224876404"/>
      </bottom>
    </border>
    <border>
      <left style="thin">
        <color theme="0"/>
      </left>
      <right style="medium">
        <color theme="0" tint="-0.4999699890613556"/>
      </right>
      <top style="thin">
        <color theme="0" tint="-0.4999699890613556"/>
      </top>
      <bottom style="thin">
        <color theme="0" tint="-0.4999699890613556"/>
      </bottom>
    </border>
    <border>
      <left style="thin">
        <color theme="0"/>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style="thin">
        <color theme="0"/>
      </left>
      <right style="thin">
        <color theme="0"/>
      </right>
      <top style="thin">
        <color theme="0" tint="-0.4999699890613556"/>
      </top>
      <bottom style="thin">
        <color theme="0" tint="-0.4999699890613556"/>
      </bottom>
    </border>
    <border>
      <left style="medium">
        <color theme="0" tint="-0.4999699890613556"/>
      </left>
      <right style="thin">
        <color theme="0"/>
      </right>
      <top style="thin">
        <color theme="0" tint="-0.4999699890613556"/>
      </top>
      <bottom style="thin">
        <color theme="0" tint="-0.4999699890613556"/>
      </bottom>
    </border>
    <border>
      <left/>
      <right style="medium">
        <color theme="0" tint="-0.4999699890613556"/>
      </right>
      <top style="thin">
        <color theme="0"/>
      </top>
      <bottom/>
    </border>
    <border>
      <left/>
      <right/>
      <top style="thin">
        <color theme="0"/>
      </top>
      <bottom/>
    </border>
    <border>
      <left style="medium">
        <color theme="0" tint="-0.4999699890613556"/>
      </left>
      <right/>
      <top style="thin">
        <color theme="0"/>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style="medium">
        <color theme="0" tint="-0.4999699890613556"/>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4"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7" fillId="31" borderId="0" applyNumberFormat="0" applyBorder="0" applyAlignment="0" applyProtection="0"/>
    <xf numFmtId="0" fontId="34" fillId="3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34" fillId="36"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34" fillId="38"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7" fillId="39" borderId="0" applyNumberFormat="0" applyBorder="0" applyAlignment="0" applyProtection="0"/>
    <xf numFmtId="0" fontId="40" fillId="40" borderId="1" applyNumberFormat="0" applyAlignment="0" applyProtection="0"/>
    <xf numFmtId="166" fontId="32" fillId="0" borderId="0" applyFont="0" applyFill="0" applyBorder="0" applyAlignment="0" applyProtection="0"/>
    <xf numFmtId="0" fontId="41"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2"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43" borderId="4" applyNumberFormat="0" applyFont="0" applyAlignment="0" applyProtection="0"/>
    <xf numFmtId="9" fontId="0" fillId="0" borderId="0" applyFont="0" applyFill="0" applyBorder="0" applyAlignment="0" applyProtection="0"/>
    <xf numFmtId="9" fontId="32"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33" fillId="0" borderId="0" applyNumberFormat="0" applyFill="0" applyBorder="0" applyAlignment="0" applyProtection="0"/>
    <xf numFmtId="0" fontId="49" fillId="0" borderId="9" applyNumberFormat="0" applyFill="0" applyAlignment="0" applyProtection="0"/>
  </cellStyleXfs>
  <cellXfs count="91">
    <xf numFmtId="0" fontId="0" fillId="0" borderId="0" xfId="0" applyFont="1" applyAlignment="1">
      <alignment/>
    </xf>
    <xf numFmtId="0" fontId="0" fillId="0" borderId="0" xfId="0" applyFill="1" applyBorder="1" applyAlignment="1">
      <alignment/>
    </xf>
    <xf numFmtId="41" fontId="50" fillId="0" borderId="0" xfId="0" applyNumberFormat="1" applyFont="1" applyAlignment="1">
      <alignment horizontal="right" vertical="center"/>
    </xf>
    <xf numFmtId="0" fontId="0" fillId="0" borderId="0" xfId="0" applyFont="1" applyFill="1" applyBorder="1" applyAlignment="1">
      <alignment/>
    </xf>
    <xf numFmtId="0" fontId="51" fillId="44" borderId="10" xfId="0" applyFont="1" applyFill="1" applyBorder="1" applyAlignment="1">
      <alignment vertical="center"/>
    </xf>
    <xf numFmtId="0" fontId="51" fillId="0" borderId="0" xfId="0" applyFont="1" applyFill="1" applyBorder="1" applyAlignment="1">
      <alignment vertical="center"/>
    </xf>
    <xf numFmtId="0" fontId="0" fillId="44" borderId="10" xfId="0" applyFont="1" applyFill="1" applyBorder="1" applyAlignment="1">
      <alignment/>
    </xf>
    <xf numFmtId="41" fontId="49" fillId="44" borderId="11" xfId="0" applyNumberFormat="1" applyFont="1" applyFill="1" applyBorder="1" applyAlignment="1">
      <alignment horizontal="center" vertical="center"/>
    </xf>
    <xf numFmtId="41" fontId="49" fillId="44" borderId="12" xfId="0" applyNumberFormat="1" applyFont="1" applyFill="1" applyBorder="1" applyAlignment="1">
      <alignment horizontal="center" vertical="center"/>
    </xf>
    <xf numFmtId="41" fontId="49" fillId="44" borderId="12" xfId="0" applyNumberFormat="1" applyFont="1" applyFill="1" applyBorder="1" applyAlignment="1" applyProtection="1">
      <alignment horizontal="center" vertical="center"/>
      <protection/>
    </xf>
    <xf numFmtId="0" fontId="49" fillId="44" borderId="12" xfId="0" applyFont="1" applyFill="1" applyBorder="1" applyAlignment="1">
      <alignment horizontal="right" vertical="center"/>
    </xf>
    <xf numFmtId="0" fontId="52" fillId="44" borderId="13" xfId="0" applyFont="1" applyFill="1" applyBorder="1" applyAlignment="1">
      <alignment vertical="center"/>
    </xf>
    <xf numFmtId="0" fontId="0" fillId="0" borderId="0" xfId="0" applyBorder="1" applyAlignment="1">
      <alignment/>
    </xf>
    <xf numFmtId="41" fontId="50" fillId="0" borderId="14" xfId="0" applyNumberFormat="1" applyFont="1" applyBorder="1" applyAlignment="1" applyProtection="1">
      <alignment horizontal="right" vertical="center"/>
      <protection locked="0"/>
    </xf>
    <xf numFmtId="41" fontId="50" fillId="0" borderId="15" xfId="0" applyNumberFormat="1" applyFont="1" applyBorder="1" applyAlignment="1" applyProtection="1">
      <alignment horizontal="right" vertical="center"/>
      <protection locked="0"/>
    </xf>
    <xf numFmtId="41" fontId="50" fillId="45" borderId="15" xfId="0" applyNumberFormat="1" applyFont="1" applyFill="1" applyBorder="1" applyAlignment="1" applyProtection="1">
      <alignment horizontal="right" vertical="center"/>
      <protection/>
    </xf>
    <xf numFmtId="0" fontId="50" fillId="0" borderId="15" xfId="0" applyFont="1" applyFill="1" applyBorder="1" applyAlignment="1">
      <alignment vertical="center" wrapText="1"/>
    </xf>
    <xf numFmtId="0" fontId="50" fillId="0" borderId="16" xfId="0" applyFont="1" applyFill="1" applyBorder="1" applyAlignment="1">
      <alignment horizontal="center" vertical="center"/>
    </xf>
    <xf numFmtId="41" fontId="53" fillId="46" borderId="14" xfId="0" applyNumberFormat="1" applyFont="1" applyFill="1" applyBorder="1" applyAlignment="1">
      <alignment horizontal="right" vertical="center"/>
    </xf>
    <xf numFmtId="41" fontId="53" fillId="46" borderId="15" xfId="0" applyNumberFormat="1" applyFont="1" applyFill="1" applyBorder="1" applyAlignment="1">
      <alignment horizontal="right" vertical="center"/>
    </xf>
    <xf numFmtId="41" fontId="53" fillId="46" borderId="15" xfId="0" applyNumberFormat="1" applyFont="1" applyFill="1" applyBorder="1" applyAlignment="1" applyProtection="1">
      <alignment horizontal="right" vertical="center"/>
      <protection/>
    </xf>
    <xf numFmtId="0" fontId="22" fillId="46" borderId="15" xfId="0" applyFont="1" applyFill="1" applyBorder="1" applyAlignment="1">
      <alignment vertical="center" wrapText="1"/>
    </xf>
    <xf numFmtId="0" fontId="22" fillId="46" borderId="16" xfId="0" applyFont="1" applyFill="1" applyBorder="1" applyAlignment="1">
      <alignment horizontal="center" vertical="center"/>
    </xf>
    <xf numFmtId="41" fontId="50" fillId="0" borderId="14" xfId="0" applyNumberFormat="1" applyFont="1" applyFill="1" applyBorder="1" applyAlignment="1" applyProtection="1">
      <alignment horizontal="right" vertical="center"/>
      <protection/>
    </xf>
    <xf numFmtId="41" fontId="50" fillId="0" borderId="15" xfId="0" applyNumberFormat="1" applyFont="1" applyFill="1" applyBorder="1" applyAlignment="1" applyProtection="1">
      <alignment horizontal="right" vertical="center"/>
      <protection/>
    </xf>
    <xf numFmtId="0" fontId="49" fillId="46" borderId="15" xfId="0" applyFont="1" applyFill="1" applyBorder="1" applyAlignment="1">
      <alignment vertical="center" wrapText="1"/>
    </xf>
    <xf numFmtId="0" fontId="49" fillId="46" borderId="16" xfId="0" applyFont="1" applyFill="1" applyBorder="1" applyAlignment="1">
      <alignment horizontal="center" vertical="center"/>
    </xf>
    <xf numFmtId="164" fontId="54" fillId="0" borderId="14" xfId="68" applyNumberFormat="1" applyFont="1" applyFill="1" applyBorder="1" applyAlignment="1" applyProtection="1">
      <alignment horizontal="left" vertical="top"/>
      <protection locked="0"/>
    </xf>
    <xf numFmtId="164" fontId="54" fillId="0" borderId="15" xfId="68" applyNumberFormat="1" applyFont="1" applyFill="1" applyBorder="1" applyAlignment="1" applyProtection="1">
      <alignment horizontal="left" vertical="top"/>
      <protection locked="0"/>
    </xf>
    <xf numFmtId="164" fontId="54" fillId="0" borderId="14" xfId="68" applyNumberFormat="1" applyFont="1" applyFill="1" applyBorder="1" applyAlignment="1" applyProtection="1">
      <alignment horizontal="left"/>
      <protection locked="0"/>
    </xf>
    <xf numFmtId="164" fontId="54" fillId="0" borderId="15" xfId="68" applyNumberFormat="1" applyFont="1" applyFill="1" applyBorder="1" applyAlignment="1" applyProtection="1">
      <alignment horizontal="left"/>
      <protection locked="0"/>
    </xf>
    <xf numFmtId="41" fontId="50" fillId="45" borderId="15" xfId="0" applyNumberFormat="1" applyFont="1" applyFill="1" applyBorder="1" applyAlignment="1" applyProtection="1">
      <alignment horizontal="right"/>
      <protection/>
    </xf>
    <xf numFmtId="164" fontId="50" fillId="0" borderId="14" xfId="68" applyNumberFormat="1" applyFont="1" applyFill="1" applyBorder="1" applyAlignment="1" applyProtection="1">
      <alignment horizontal="left" vertical="center"/>
      <protection locked="0"/>
    </xf>
    <xf numFmtId="164" fontId="50" fillId="0" borderId="15" xfId="68" applyNumberFormat="1" applyFont="1" applyFill="1" applyBorder="1" applyAlignment="1" applyProtection="1">
      <alignment horizontal="left" vertical="center"/>
      <protection locked="0"/>
    </xf>
    <xf numFmtId="0" fontId="0" fillId="47" borderId="0" xfId="0" applyFont="1" applyFill="1" applyBorder="1" applyAlignment="1">
      <alignment/>
    </xf>
    <xf numFmtId="41" fontId="53" fillId="48" borderId="14" xfId="0" applyNumberFormat="1" applyFont="1" applyFill="1" applyBorder="1" applyAlignment="1">
      <alignment horizontal="right" vertical="center"/>
    </xf>
    <xf numFmtId="41" fontId="53" fillId="48" borderId="15" xfId="0" applyNumberFormat="1" applyFont="1" applyFill="1" applyBorder="1" applyAlignment="1">
      <alignment horizontal="right" vertical="center"/>
    </xf>
    <xf numFmtId="41" fontId="53" fillId="48" borderId="15" xfId="0" applyNumberFormat="1" applyFont="1" applyFill="1" applyBorder="1" applyAlignment="1" applyProtection="1">
      <alignment horizontal="right" vertical="center"/>
      <protection/>
    </xf>
    <xf numFmtId="0" fontId="51" fillId="48" borderId="15" xfId="0" applyFont="1" applyFill="1" applyBorder="1" applyAlignment="1">
      <alignment vertical="center" wrapText="1"/>
    </xf>
    <xf numFmtId="0" fontId="51" fillId="48" borderId="16" xfId="0" applyFont="1" applyFill="1" applyBorder="1" applyAlignment="1">
      <alignment horizontal="center" vertical="center"/>
    </xf>
    <xf numFmtId="0" fontId="0" fillId="0" borderId="0" xfId="0" applyFont="1" applyBorder="1" applyAlignment="1">
      <alignment/>
    </xf>
    <xf numFmtId="41" fontId="50" fillId="0" borderId="14" xfId="0" applyNumberFormat="1" applyFont="1" applyFill="1" applyBorder="1" applyAlignment="1" applyProtection="1">
      <alignment horizontal="right" vertical="center"/>
      <protection locked="0"/>
    </xf>
    <xf numFmtId="41" fontId="50" fillId="0" borderId="15" xfId="0" applyNumberFormat="1" applyFont="1" applyFill="1" applyBorder="1" applyAlignment="1" applyProtection="1">
      <alignment horizontal="right" vertical="center"/>
      <protection locked="0"/>
    </xf>
    <xf numFmtId="0" fontId="0" fillId="0" borderId="16" xfId="0" applyFont="1" applyFill="1" applyBorder="1" applyAlignment="1">
      <alignment horizontal="center" vertical="center"/>
    </xf>
    <xf numFmtId="0" fontId="50" fillId="0" borderId="0" xfId="0" applyFont="1" applyBorder="1" applyAlignment="1">
      <alignment/>
    </xf>
    <xf numFmtId="0" fontId="50" fillId="0" borderId="0" xfId="0" applyFont="1" applyFill="1" applyBorder="1" applyAlignment="1">
      <alignment/>
    </xf>
    <xf numFmtId="0" fontId="50" fillId="47" borderId="0" xfId="0" applyFont="1" applyFill="1" applyBorder="1" applyAlignment="1">
      <alignment/>
    </xf>
    <xf numFmtId="41" fontId="53" fillId="46" borderId="14" xfId="0" applyNumberFormat="1" applyFont="1" applyFill="1" applyBorder="1" applyAlignment="1" applyProtection="1">
      <alignment horizontal="right" vertical="center"/>
      <protection/>
    </xf>
    <xf numFmtId="0" fontId="53" fillId="46" borderId="15" xfId="0" applyFont="1" applyFill="1" applyBorder="1" applyAlignment="1">
      <alignment vertical="center" wrapText="1"/>
    </xf>
    <xf numFmtId="0" fontId="53" fillId="46" borderId="16" xfId="0" applyFont="1" applyFill="1" applyBorder="1" applyAlignment="1">
      <alignment horizontal="center" vertical="center"/>
    </xf>
    <xf numFmtId="41" fontId="50" fillId="0" borderId="17" xfId="0" applyNumberFormat="1" applyFont="1" applyBorder="1" applyAlignment="1" applyProtection="1">
      <alignment horizontal="right" vertical="center"/>
      <protection locked="0"/>
    </xf>
    <xf numFmtId="41" fontId="50" fillId="0" borderId="18" xfId="0" applyNumberFormat="1" applyFont="1" applyBorder="1" applyAlignment="1" applyProtection="1">
      <alignment horizontal="right" vertical="center"/>
      <protection locked="0"/>
    </xf>
    <xf numFmtId="0" fontId="0" fillId="46" borderId="16" xfId="0" applyFont="1" applyFill="1" applyBorder="1" applyAlignment="1">
      <alignment horizontal="center" vertical="center"/>
    </xf>
    <xf numFmtId="0" fontId="49" fillId="49" borderId="16" xfId="0" applyFont="1" applyFill="1" applyBorder="1" applyAlignment="1">
      <alignment horizontal="center" vertical="center"/>
    </xf>
    <xf numFmtId="41" fontId="50" fillId="46" borderId="14" xfId="0" applyNumberFormat="1" applyFont="1" applyFill="1" applyBorder="1" applyAlignment="1" applyProtection="1">
      <alignment horizontal="right" vertical="center"/>
      <protection/>
    </xf>
    <xf numFmtId="41" fontId="50" fillId="46" borderId="15" xfId="0" applyNumberFormat="1" applyFont="1" applyFill="1" applyBorder="1" applyAlignment="1" applyProtection="1">
      <alignment horizontal="right" vertical="center"/>
      <protection/>
    </xf>
    <xf numFmtId="0" fontId="50" fillId="19" borderId="0" xfId="0" applyFont="1" applyFill="1" applyBorder="1" applyAlignment="1">
      <alignment/>
    </xf>
    <xf numFmtId="0" fontId="0" fillId="46" borderId="15" xfId="0" applyFont="1" applyFill="1" applyBorder="1" applyAlignment="1">
      <alignment vertical="center" wrapText="1"/>
    </xf>
    <xf numFmtId="0" fontId="24" fillId="0" borderId="15" xfId="0" applyFont="1" applyFill="1" applyBorder="1" applyAlignment="1">
      <alignment vertical="center" wrapText="1"/>
    </xf>
    <xf numFmtId="0" fontId="50" fillId="0" borderId="15" xfId="0" applyFont="1" applyBorder="1" applyAlignment="1">
      <alignment vertical="center"/>
    </xf>
    <xf numFmtId="0" fontId="53" fillId="0" borderId="0" xfId="0" applyFont="1" applyBorder="1" applyAlignment="1">
      <alignment/>
    </xf>
    <xf numFmtId="0" fontId="53" fillId="0" borderId="0" xfId="0" applyFont="1" applyFill="1" applyBorder="1" applyAlignment="1">
      <alignment/>
    </xf>
    <xf numFmtId="0" fontId="50" fillId="0" borderId="0" xfId="0" applyFont="1" applyBorder="1" applyAlignment="1" applyProtection="1">
      <alignment/>
      <protection locked="0"/>
    </xf>
    <xf numFmtId="0" fontId="50" fillId="0" borderId="0" xfId="0" applyFont="1" applyFill="1" applyBorder="1" applyAlignment="1" applyProtection="1">
      <alignment/>
      <protection locked="0"/>
    </xf>
    <xf numFmtId="0" fontId="49" fillId="46" borderId="15" xfId="0" applyFont="1" applyFill="1" applyBorder="1" applyAlignment="1">
      <alignment horizontal="left" vertical="center" wrapText="1"/>
    </xf>
    <xf numFmtId="0" fontId="50" fillId="0" borderId="15" xfId="0" applyFont="1" applyFill="1" applyBorder="1" applyAlignment="1">
      <alignment vertical="top" wrapText="1"/>
    </xf>
    <xf numFmtId="41" fontId="50" fillId="45" borderId="15" xfId="0" applyNumberFormat="1" applyFont="1" applyFill="1" applyBorder="1" applyAlignment="1" applyProtection="1">
      <alignment horizontal="right" vertical="center"/>
      <protection locked="0"/>
    </xf>
    <xf numFmtId="41" fontId="50" fillId="0" borderId="17" xfId="0" applyNumberFormat="1" applyFont="1" applyFill="1" applyBorder="1" applyAlignment="1" applyProtection="1">
      <alignment horizontal="right" vertical="center"/>
      <protection locked="0"/>
    </xf>
    <xf numFmtId="41" fontId="50" fillId="0" borderId="18" xfId="0" applyNumberFormat="1" applyFont="1" applyFill="1" applyBorder="1" applyAlignment="1" applyProtection="1">
      <alignment horizontal="right" vertical="center"/>
      <protection locked="0"/>
    </xf>
    <xf numFmtId="0" fontId="53" fillId="0" borderId="0" xfId="0" applyFont="1" applyBorder="1" applyAlignment="1" applyProtection="1">
      <alignment/>
      <protection locked="0"/>
    </xf>
    <xf numFmtId="0" fontId="49" fillId="46" borderId="15" xfId="0" applyFont="1" applyFill="1" applyBorder="1" applyAlignment="1" applyProtection="1">
      <alignment vertical="center" wrapText="1"/>
      <protection/>
    </xf>
    <xf numFmtId="0" fontId="49" fillId="46" borderId="16" xfId="0" applyFont="1" applyFill="1" applyBorder="1" applyAlignment="1" applyProtection="1">
      <alignment horizontal="center" vertical="center"/>
      <protection/>
    </xf>
    <xf numFmtId="41" fontId="53" fillId="48" borderId="14" xfId="0" applyNumberFormat="1" applyFont="1" applyFill="1" applyBorder="1" applyAlignment="1" applyProtection="1">
      <alignment horizontal="right" vertical="center"/>
      <protection/>
    </xf>
    <xf numFmtId="0" fontId="51" fillId="48" borderId="15" xfId="0" applyFont="1" applyFill="1" applyBorder="1" applyAlignment="1" applyProtection="1">
      <alignment vertical="center" wrapText="1"/>
      <protection/>
    </xf>
    <xf numFmtId="0" fontId="51" fillId="48" borderId="16" xfId="0" applyFont="1" applyFill="1" applyBorder="1" applyAlignment="1" applyProtection="1">
      <alignment horizontal="center" vertical="center"/>
      <protection/>
    </xf>
    <xf numFmtId="0" fontId="49" fillId="44"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41" fontId="49" fillId="44" borderId="19" xfId="0" applyNumberFormat="1" applyFont="1" applyFill="1" applyBorder="1" applyAlignment="1" applyProtection="1">
      <alignment horizontal="center" vertical="center" wrapText="1"/>
      <protection/>
    </xf>
    <xf numFmtId="41" fontId="49" fillId="44" borderId="20" xfId="0" applyNumberFormat="1" applyFont="1" applyFill="1" applyBorder="1" applyAlignment="1" applyProtection="1">
      <alignment horizontal="center" vertical="center" wrapText="1"/>
      <protection/>
    </xf>
    <xf numFmtId="41" fontId="49" fillId="44" borderId="21" xfId="0" applyNumberFormat="1" applyFont="1" applyFill="1" applyBorder="1" applyAlignment="1" applyProtection="1">
      <alignment horizontal="center" vertical="center" wrapText="1"/>
      <protection/>
    </xf>
    <xf numFmtId="41" fontId="49" fillId="44" borderId="22" xfId="0" applyNumberFormat="1" applyFont="1" applyFill="1" applyBorder="1" applyAlignment="1" applyProtection="1">
      <alignment horizontal="center" vertical="center" wrapText="1"/>
      <protection/>
    </xf>
    <xf numFmtId="165" fontId="49" fillId="44" borderId="22" xfId="0" applyNumberFormat="1" applyFont="1" applyFill="1" applyBorder="1" applyAlignment="1" applyProtection="1">
      <alignment horizontal="center" vertical="center" wrapText="1"/>
      <protection/>
    </xf>
    <xf numFmtId="0" fontId="49" fillId="44" borderId="21" xfId="0" applyFont="1" applyFill="1" applyBorder="1" applyAlignment="1" applyProtection="1">
      <alignment horizontal="center" vertical="center" wrapText="1"/>
      <protection/>
    </xf>
    <xf numFmtId="0" fontId="49" fillId="44" borderId="23" xfId="0" applyFont="1" applyFill="1" applyBorder="1" applyAlignment="1" applyProtection="1">
      <alignment horizontal="center" vertical="center" wrapText="1"/>
      <protection/>
    </xf>
    <xf numFmtId="0" fontId="55" fillId="0" borderId="24" xfId="0" applyFont="1" applyFill="1" applyBorder="1" applyAlignment="1" applyProtection="1">
      <alignment horizontal="left"/>
      <protection/>
    </xf>
    <xf numFmtId="0" fontId="55" fillId="0" borderId="25" xfId="0" applyFont="1" applyFill="1" applyBorder="1" applyAlignment="1" applyProtection="1">
      <alignment horizontal="left"/>
      <protection/>
    </xf>
    <xf numFmtId="0" fontId="55" fillId="0" borderId="26" xfId="0" applyFont="1" applyFill="1" applyBorder="1" applyAlignment="1" applyProtection="1">
      <alignment horizontal="left"/>
      <protection/>
    </xf>
    <xf numFmtId="0" fontId="0" fillId="0" borderId="27" xfId="0" applyBorder="1" applyAlignment="1">
      <alignment/>
    </xf>
    <xf numFmtId="0" fontId="56" fillId="0" borderId="28" xfId="0" applyFont="1" applyFill="1" applyBorder="1" applyAlignment="1" applyProtection="1">
      <alignment horizontal="left" vertical="top"/>
      <protection/>
    </xf>
    <xf numFmtId="0" fontId="56" fillId="0" borderId="27" xfId="0" applyFont="1" applyFill="1" applyBorder="1" applyAlignment="1" applyProtection="1">
      <alignment horizontal="left" vertical="top"/>
      <protection/>
    </xf>
    <xf numFmtId="0" fontId="56" fillId="0" borderId="29" xfId="0" applyFont="1" applyFill="1" applyBorder="1" applyAlignment="1" applyProtection="1">
      <alignment horizontal="left" vertical="top" wrapText="1"/>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 1" xfId="38"/>
    <cellStyle name="Énfasis 2" xfId="39"/>
    <cellStyle name="Énfasis 3" xfId="40"/>
    <cellStyle name="Énfasis1" xfId="41"/>
    <cellStyle name="Énfasis1 - 20%" xfId="42"/>
    <cellStyle name="Énfasis1 - 40%" xfId="43"/>
    <cellStyle name="Énfasis1 - 60%" xfId="44"/>
    <cellStyle name="Énfasis2" xfId="45"/>
    <cellStyle name="Énfasis2 - 20%" xfId="46"/>
    <cellStyle name="Énfasis2 - 40%" xfId="47"/>
    <cellStyle name="Énfasis2 - 60%" xfId="48"/>
    <cellStyle name="Énfasis3" xfId="49"/>
    <cellStyle name="Énfasis3 - 20%" xfId="50"/>
    <cellStyle name="Énfasis3 - 40%" xfId="51"/>
    <cellStyle name="Énfasis3 - 60%" xfId="52"/>
    <cellStyle name="Énfasis4" xfId="53"/>
    <cellStyle name="Énfasis4 - 20%" xfId="54"/>
    <cellStyle name="Énfasis4 - 40%" xfId="55"/>
    <cellStyle name="Énfasis4 - 60%" xfId="56"/>
    <cellStyle name="Énfasis5" xfId="57"/>
    <cellStyle name="Énfasis5 - 20%" xfId="58"/>
    <cellStyle name="Énfasis5 - 40%" xfId="59"/>
    <cellStyle name="Énfasis5 - 60%" xfId="60"/>
    <cellStyle name="Énfasis6" xfId="61"/>
    <cellStyle name="Énfasis6 - 20%" xfId="62"/>
    <cellStyle name="Énfasis6 - 40%" xfId="63"/>
    <cellStyle name="Énfasis6 - 60%" xfId="64"/>
    <cellStyle name="Entrada" xfId="65"/>
    <cellStyle name="Euro" xfId="66"/>
    <cellStyle name="Incorrecto" xfId="67"/>
    <cellStyle name="Comma" xfId="68"/>
    <cellStyle name="Comma [0]" xfId="69"/>
    <cellStyle name="Currency" xfId="70"/>
    <cellStyle name="Currency [0]" xfId="71"/>
    <cellStyle name="Neutral" xfId="72"/>
    <cellStyle name="Normal 2" xfId="73"/>
    <cellStyle name="Normal 3" xfId="74"/>
    <cellStyle name="Normal 4" xfId="75"/>
    <cellStyle name="Notas" xfId="76"/>
    <cellStyle name="Percent" xfId="77"/>
    <cellStyle name="Porcentual 2" xfId="78"/>
    <cellStyle name="Salida" xfId="79"/>
    <cellStyle name="Texto de advertencia" xfId="80"/>
    <cellStyle name="Texto explicativo" xfId="81"/>
    <cellStyle name="Título" xfId="82"/>
    <cellStyle name="Título 1" xfId="83"/>
    <cellStyle name="Título 2" xfId="84"/>
    <cellStyle name="Título 3" xfId="85"/>
    <cellStyle name="Título de hoja" xfId="86"/>
    <cellStyle name="Total" xfId="87"/>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esktop\alexis%20presupuest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F.F. "/>
      <sheetName val="CLASIFIC.ADMINISTRATIVA"/>
      <sheetName val="CLASIFIC.FUNCIONAL DEL GASTO"/>
      <sheetName val="PLANTILLA 1 "/>
      <sheetName val="PLANTILLA 2"/>
      <sheetName val="PRES. CLASIF.  PROGRAMATICA"/>
      <sheetName val=" CAT. FUNCION, SUB FUNCION"/>
      <sheetName val="CAT FF"/>
      <sheetName val="CAT. CLASIFICACIÓN PROGRAMATICA"/>
    </sheetNames>
    <sheetDataSet>
      <sheetData sheetId="0">
        <row r="3">
          <cell r="B3" t="str">
            <v>Municipio:  Mezquitic, Jalisco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V430"/>
  <sheetViews>
    <sheetView tabSelected="1" zoomScale="90" zoomScaleNormal="90" zoomScalePageLayoutView="90" workbookViewId="0" topLeftCell="A1">
      <selection activeCell="F379" sqref="F379"/>
    </sheetView>
  </sheetViews>
  <sheetFormatPr defaultColWidth="0.85546875" defaultRowHeight="15" customHeight="1"/>
  <cols>
    <col min="1" max="1" width="6.8515625" style="3" customWidth="1"/>
    <col min="2" max="2" width="52.421875" style="3" customWidth="1"/>
    <col min="3" max="7" width="15.00390625" style="2" customWidth="1"/>
    <col min="8" max="8" width="16.8515625" style="2" customWidth="1"/>
    <col min="9" max="14" width="15.00390625" style="2" customWidth="1"/>
    <col min="15" max="15" width="14.8515625" style="2" customWidth="1"/>
    <col min="16" max="16" width="11.421875" style="0" hidden="1" customWidth="1"/>
    <col min="17" max="30" width="0" style="0" hidden="1" customWidth="1"/>
    <col min="31" max="251" width="11.421875" style="0" hidden="1" customWidth="1"/>
    <col min="252" max="252" width="3.421875" style="0" hidden="1" customWidth="1"/>
    <col min="253" max="253" width="2.140625" style="0" hidden="1" customWidth="1"/>
    <col min="254" max="255" width="1.28515625" style="0" hidden="1" customWidth="1"/>
    <col min="256" max="16384" width="0.85546875" style="1" customWidth="1"/>
  </cols>
  <sheetData>
    <row r="1" spans="1:256" s="87" customFormat="1" ht="32.25" customHeight="1">
      <c r="A1" s="90" t="s">
        <v>438</v>
      </c>
      <c r="B1" s="89"/>
      <c r="C1" s="89"/>
      <c r="D1" s="89"/>
      <c r="E1" s="89"/>
      <c r="F1" s="89"/>
      <c r="G1" s="89"/>
      <c r="H1" s="89"/>
      <c r="I1" s="89"/>
      <c r="J1" s="89"/>
      <c r="K1" s="89"/>
      <c r="L1" s="89"/>
      <c r="M1" s="89"/>
      <c r="N1" s="89"/>
      <c r="O1" s="88"/>
      <c r="IV1" s="1"/>
    </row>
    <row r="2" spans="1:256" s="12" customFormat="1" ht="24" customHeight="1">
      <c r="A2" s="86" t="str">
        <f>'[1]Objetivos PMD'!$B$3</f>
        <v>Municipio:  Mezquitic, Jalisco</v>
      </c>
      <c r="B2" s="85"/>
      <c r="C2" s="85"/>
      <c r="D2" s="85"/>
      <c r="E2" s="85"/>
      <c r="F2" s="85"/>
      <c r="G2" s="85"/>
      <c r="H2" s="85"/>
      <c r="I2" s="85"/>
      <c r="J2" s="85"/>
      <c r="K2" s="85"/>
      <c r="L2" s="85"/>
      <c r="M2" s="85"/>
      <c r="N2" s="85"/>
      <c r="O2" s="84"/>
      <c r="IV2" s="1"/>
    </row>
    <row r="3" spans="1:256" s="75" customFormat="1" ht="21" customHeight="1">
      <c r="A3" s="83" t="s">
        <v>437</v>
      </c>
      <c r="B3" s="82" t="s">
        <v>436</v>
      </c>
      <c r="C3" s="81" t="s">
        <v>435</v>
      </c>
      <c r="D3" s="79" t="s">
        <v>434</v>
      </c>
      <c r="E3" s="78" t="s">
        <v>433</v>
      </c>
      <c r="F3" s="78" t="s">
        <v>432</v>
      </c>
      <c r="G3" s="80" t="s">
        <v>431</v>
      </c>
      <c r="H3" s="79" t="s">
        <v>430</v>
      </c>
      <c r="I3" s="78" t="s">
        <v>429</v>
      </c>
      <c r="J3" s="78" t="s">
        <v>428</v>
      </c>
      <c r="K3" s="78" t="s">
        <v>427</v>
      </c>
      <c r="L3" s="78" t="s">
        <v>426</v>
      </c>
      <c r="M3" s="78" t="s">
        <v>425</v>
      </c>
      <c r="N3" s="78" t="s">
        <v>424</v>
      </c>
      <c r="O3" s="77" t="s">
        <v>423</v>
      </c>
      <c r="IV3" s="76"/>
    </row>
    <row r="4" spans="1:256" s="75" customFormat="1" ht="15.75" customHeight="1">
      <c r="A4" s="83"/>
      <c r="B4" s="82"/>
      <c r="C4" s="81"/>
      <c r="D4" s="79"/>
      <c r="E4" s="78"/>
      <c r="F4" s="78"/>
      <c r="G4" s="80"/>
      <c r="H4" s="79"/>
      <c r="I4" s="78"/>
      <c r="J4" s="78"/>
      <c r="K4" s="78"/>
      <c r="L4" s="78"/>
      <c r="M4" s="78"/>
      <c r="N4" s="78"/>
      <c r="O4" s="77"/>
      <c r="IV4" s="76"/>
    </row>
    <row r="5" spans="1:256" s="46" customFormat="1" ht="25.5" customHeight="1">
      <c r="A5" s="74">
        <v>1000</v>
      </c>
      <c r="B5" s="73" t="s">
        <v>422</v>
      </c>
      <c r="C5" s="37">
        <f>SUM(D5:O5)</f>
        <v>33634917.7845</v>
      </c>
      <c r="D5" s="37">
        <f>D6+D11+D16+D25+D30+D37+D39</f>
        <v>2400456.6025</v>
      </c>
      <c r="E5" s="37">
        <f>E6+E11+E16+E25+E30+E37+E39</f>
        <v>2334759.25</v>
      </c>
      <c r="F5" s="37">
        <f>F6+F11+F16+F25+F30+F37+F39</f>
        <v>2481468.56</v>
      </c>
      <c r="G5" s="37">
        <f>G6+G11+G16+G25+G30+G37+G39</f>
        <v>2643985</v>
      </c>
      <c r="H5" s="37">
        <f>H6+H11+H16+H25+H30+H37+H39</f>
        <v>2488080.2314999998</v>
      </c>
      <c r="I5" s="37">
        <f>I6+I11+I16+I25+I30+I37+I39</f>
        <v>3404824.077</v>
      </c>
      <c r="J5" s="37">
        <f>J6+J11+J16+J25+J30+J37+J39</f>
        <v>3598062.0635</v>
      </c>
      <c r="K5" s="37">
        <f>K6+K11+K16+K25+K30+K37+K39</f>
        <v>2163985</v>
      </c>
      <c r="L5" s="37">
        <f>L6+L11+L16+L25+L30+L37+L39</f>
        <v>2163985</v>
      </c>
      <c r="M5" s="37">
        <f>M6+M11+M16+M25+M30+M37+M39</f>
        <v>2163985</v>
      </c>
      <c r="N5" s="37">
        <f>N6+N11+N16+N25+N30+N37+N39</f>
        <v>2163985</v>
      </c>
      <c r="O5" s="72">
        <f>O6+O11+O16+O25+O30+O37+O39</f>
        <v>5627342</v>
      </c>
      <c r="IV5" s="45"/>
    </row>
    <row r="6" spans="1:256" s="44" customFormat="1" ht="25.5" customHeight="1">
      <c r="A6" s="71">
        <v>1100</v>
      </c>
      <c r="B6" s="70" t="s">
        <v>421</v>
      </c>
      <c r="C6" s="20">
        <f>SUM(D6:O6)</f>
        <v>18757992</v>
      </c>
      <c r="D6" s="20">
        <f>SUM(D7:D10)</f>
        <v>1563166</v>
      </c>
      <c r="E6" s="20">
        <f>SUM(E7:E10)</f>
        <v>1563166</v>
      </c>
      <c r="F6" s="20">
        <f>SUM(F7:F10)</f>
        <v>1563166</v>
      </c>
      <c r="G6" s="20">
        <f>SUM(G7:G10)</f>
        <v>1563166</v>
      </c>
      <c r="H6" s="20">
        <f>SUM(H7:H10)</f>
        <v>1563166</v>
      </c>
      <c r="I6" s="20">
        <f>SUM(I7:I10)</f>
        <v>1563166</v>
      </c>
      <c r="J6" s="20">
        <f>SUM(J7:J10)</f>
        <v>1563166</v>
      </c>
      <c r="K6" s="20">
        <f>SUM(K7:K10)</f>
        <v>1563166</v>
      </c>
      <c r="L6" s="20">
        <f>SUM(L7:L10)</f>
        <v>1563166</v>
      </c>
      <c r="M6" s="20">
        <f>SUM(M7:M10)</f>
        <v>1563166</v>
      </c>
      <c r="N6" s="20">
        <f>SUM(N7:N10)</f>
        <v>1563166</v>
      </c>
      <c r="O6" s="47">
        <f>SUM(O7:O10)</f>
        <v>1563166</v>
      </c>
      <c r="P6" s="44">
        <v>1</v>
      </c>
      <c r="IV6" s="45"/>
    </row>
    <row r="7" spans="1:256" s="44" customFormat="1" ht="25.5" customHeight="1">
      <c r="A7" s="17">
        <v>111</v>
      </c>
      <c r="B7" s="59" t="s">
        <v>420</v>
      </c>
      <c r="C7" s="15">
        <f>SUM(D7:O7)</f>
        <v>4208268</v>
      </c>
      <c r="D7" s="14">
        <v>350689</v>
      </c>
      <c r="E7" s="14">
        <v>350689</v>
      </c>
      <c r="F7" s="14">
        <v>350689</v>
      </c>
      <c r="G7" s="14">
        <v>350689</v>
      </c>
      <c r="H7" s="14">
        <v>350689</v>
      </c>
      <c r="I7" s="14">
        <v>350689</v>
      </c>
      <c r="J7" s="14">
        <v>350689</v>
      </c>
      <c r="K7" s="14">
        <v>350689</v>
      </c>
      <c r="L7" s="14">
        <v>350689</v>
      </c>
      <c r="M7" s="14">
        <v>350689</v>
      </c>
      <c r="N7" s="14">
        <v>350689</v>
      </c>
      <c r="O7" s="14">
        <v>350689</v>
      </c>
      <c r="IV7" s="45"/>
    </row>
    <row r="8" spans="1:256" s="44" customFormat="1" ht="25.5" customHeight="1">
      <c r="A8" s="17">
        <v>112</v>
      </c>
      <c r="B8" s="16" t="s">
        <v>419</v>
      </c>
      <c r="C8" s="15">
        <f>SUM(D8:O8)</f>
        <v>0</v>
      </c>
      <c r="D8" s="14">
        <v>0</v>
      </c>
      <c r="E8" s="14">
        <v>0</v>
      </c>
      <c r="F8" s="14">
        <v>0</v>
      </c>
      <c r="G8" s="14">
        <v>0</v>
      </c>
      <c r="H8" s="14">
        <v>0</v>
      </c>
      <c r="I8" s="14">
        <v>0</v>
      </c>
      <c r="J8" s="14">
        <v>0</v>
      </c>
      <c r="K8" s="14">
        <v>0</v>
      </c>
      <c r="L8" s="14">
        <v>0</v>
      </c>
      <c r="M8" s="14">
        <v>0</v>
      </c>
      <c r="N8" s="14">
        <v>0</v>
      </c>
      <c r="O8" s="13">
        <v>0</v>
      </c>
      <c r="IV8" s="45"/>
    </row>
    <row r="9" spans="1:256" s="44" customFormat="1" ht="25.5" customHeight="1">
      <c r="A9" s="17">
        <v>113</v>
      </c>
      <c r="B9" s="16" t="s">
        <v>418</v>
      </c>
      <c r="C9" s="15">
        <f>SUM(D9:O9)</f>
        <v>14549724</v>
      </c>
      <c r="D9" s="14">
        <v>1212477</v>
      </c>
      <c r="E9" s="14">
        <v>1212477</v>
      </c>
      <c r="F9" s="14">
        <v>1212477</v>
      </c>
      <c r="G9" s="14">
        <v>1212477</v>
      </c>
      <c r="H9" s="14">
        <v>1212477</v>
      </c>
      <c r="I9" s="14">
        <v>1212477</v>
      </c>
      <c r="J9" s="14">
        <v>1212477</v>
      </c>
      <c r="K9" s="14">
        <v>1212477</v>
      </c>
      <c r="L9" s="14">
        <v>1212477</v>
      </c>
      <c r="M9" s="14">
        <v>1212477</v>
      </c>
      <c r="N9" s="14">
        <v>1212477</v>
      </c>
      <c r="O9" s="14">
        <v>1212477</v>
      </c>
      <c r="IV9" s="45"/>
    </row>
    <row r="10" spans="1:256" s="44" customFormat="1" ht="25.5" customHeight="1">
      <c r="A10" s="17">
        <v>114</v>
      </c>
      <c r="B10" s="16" t="s">
        <v>417</v>
      </c>
      <c r="C10" s="15">
        <f>SUM(D10:O10)</f>
        <v>0</v>
      </c>
      <c r="D10" s="14">
        <v>0</v>
      </c>
      <c r="E10" s="14">
        <v>0</v>
      </c>
      <c r="F10" s="14">
        <v>0</v>
      </c>
      <c r="G10" s="14">
        <v>0</v>
      </c>
      <c r="H10" s="14">
        <v>0</v>
      </c>
      <c r="I10" s="14">
        <v>0</v>
      </c>
      <c r="J10" s="14">
        <v>0</v>
      </c>
      <c r="K10" s="14">
        <v>0</v>
      </c>
      <c r="L10" s="14">
        <v>0</v>
      </c>
      <c r="M10" s="14">
        <v>0</v>
      </c>
      <c r="N10" s="14">
        <v>0</v>
      </c>
      <c r="O10" s="13">
        <v>0</v>
      </c>
      <c r="IV10" s="45"/>
    </row>
    <row r="11" spans="1:256" s="44" customFormat="1" ht="25.5" customHeight="1">
      <c r="A11" s="26">
        <v>1200</v>
      </c>
      <c r="B11" s="25" t="s">
        <v>416</v>
      </c>
      <c r="C11" s="20">
        <f>SUM(D11:O11)</f>
        <v>6476656</v>
      </c>
      <c r="D11" s="19">
        <f>SUM(D12:D15)</f>
        <v>447727</v>
      </c>
      <c r="E11" s="19">
        <f>SUM(E12:E15)</f>
        <v>447727</v>
      </c>
      <c r="F11" s="19">
        <f>SUM(F12:F15)</f>
        <v>447727</v>
      </c>
      <c r="G11" s="19">
        <f>SUM(G12:G15)</f>
        <v>447727</v>
      </c>
      <c r="H11" s="19">
        <f>SUM(H12:H15)</f>
        <v>447727</v>
      </c>
      <c r="I11" s="19">
        <f>SUM(I12:I15)</f>
        <v>1551659</v>
      </c>
      <c r="J11" s="19">
        <f>SUM(J12:J15)</f>
        <v>447727</v>
      </c>
      <c r="K11" s="19">
        <f>SUM(K12:K15)</f>
        <v>447727</v>
      </c>
      <c r="L11" s="19">
        <f>SUM(L12:L15)</f>
        <v>447727</v>
      </c>
      <c r="M11" s="19">
        <f>SUM(M12:M15)</f>
        <v>447727</v>
      </c>
      <c r="N11" s="19">
        <f>SUM(N12:N15)</f>
        <v>447727</v>
      </c>
      <c r="O11" s="18">
        <f>SUM(O12:O15)</f>
        <v>447727</v>
      </c>
      <c r="P11" s="44">
        <v>102</v>
      </c>
      <c r="IV11" s="45"/>
    </row>
    <row r="12" spans="1:256" s="44" customFormat="1" ht="25.5" customHeight="1">
      <c r="A12" s="17">
        <v>121</v>
      </c>
      <c r="B12" s="16" t="s">
        <v>415</v>
      </c>
      <c r="C12" s="15">
        <f>SUM(D12:O12)</f>
        <v>0</v>
      </c>
      <c r="D12" s="14">
        <v>0</v>
      </c>
      <c r="E12" s="14">
        <v>0</v>
      </c>
      <c r="F12" s="14">
        <v>0</v>
      </c>
      <c r="G12" s="14">
        <v>0</v>
      </c>
      <c r="H12" s="14">
        <v>0</v>
      </c>
      <c r="I12" s="14">
        <v>0</v>
      </c>
      <c r="J12" s="14">
        <v>0</v>
      </c>
      <c r="K12" s="14">
        <v>0</v>
      </c>
      <c r="L12" s="14">
        <v>0</v>
      </c>
      <c r="M12" s="14">
        <v>0</v>
      </c>
      <c r="N12" s="14">
        <v>0</v>
      </c>
      <c r="O12" s="13">
        <v>0</v>
      </c>
      <c r="IV12" s="45"/>
    </row>
    <row r="13" spans="1:256" s="44" customFormat="1" ht="25.5" customHeight="1">
      <c r="A13" s="17">
        <v>122</v>
      </c>
      <c r="B13" s="16" t="s">
        <v>414</v>
      </c>
      <c r="C13" s="15">
        <f>SUM(D13:O13)</f>
        <v>5372724</v>
      </c>
      <c r="D13" s="14">
        <v>447727</v>
      </c>
      <c r="E13" s="14">
        <v>447727</v>
      </c>
      <c r="F13" s="14">
        <v>447727</v>
      </c>
      <c r="G13" s="14">
        <v>447727</v>
      </c>
      <c r="H13" s="14">
        <v>447727</v>
      </c>
      <c r="I13" s="14">
        <v>447727</v>
      </c>
      <c r="J13" s="14">
        <v>447727</v>
      </c>
      <c r="K13" s="14">
        <v>447727</v>
      </c>
      <c r="L13" s="14">
        <v>447727</v>
      </c>
      <c r="M13" s="14">
        <v>447727</v>
      </c>
      <c r="N13" s="14">
        <v>447727</v>
      </c>
      <c r="O13" s="14">
        <v>447727</v>
      </c>
      <c r="IV13" s="45"/>
    </row>
    <row r="14" spans="1:256" s="44" customFormat="1" ht="25.5" customHeight="1">
      <c r="A14" s="17">
        <v>123</v>
      </c>
      <c r="B14" s="16" t="s">
        <v>413</v>
      </c>
      <c r="C14" s="15">
        <f>SUM(D14:O14)</f>
        <v>0</v>
      </c>
      <c r="D14" s="14">
        <v>0</v>
      </c>
      <c r="E14" s="14">
        <v>0</v>
      </c>
      <c r="F14" s="14">
        <v>0</v>
      </c>
      <c r="G14" s="14">
        <v>0</v>
      </c>
      <c r="H14" s="14">
        <v>0</v>
      </c>
      <c r="I14" s="14">
        <v>0</v>
      </c>
      <c r="J14" s="14">
        <v>0</v>
      </c>
      <c r="K14" s="14">
        <v>0</v>
      </c>
      <c r="L14" s="14">
        <v>0</v>
      </c>
      <c r="M14" s="14">
        <v>0</v>
      </c>
      <c r="N14" s="14">
        <v>0</v>
      </c>
      <c r="O14" s="13">
        <v>0</v>
      </c>
      <c r="IV14" s="45"/>
    </row>
    <row r="15" spans="1:256" s="44" customFormat="1" ht="39" customHeight="1">
      <c r="A15" s="17">
        <v>124</v>
      </c>
      <c r="B15" s="16" t="s">
        <v>412</v>
      </c>
      <c r="C15" s="15">
        <f>SUM(D15:O15)</f>
        <v>1103932</v>
      </c>
      <c r="D15" s="14">
        <v>0</v>
      </c>
      <c r="E15" s="14">
        <v>0</v>
      </c>
      <c r="F15" s="14">
        <v>0</v>
      </c>
      <c r="G15" s="14">
        <v>0</v>
      </c>
      <c r="H15" s="14">
        <v>0</v>
      </c>
      <c r="I15" s="14">
        <v>1103932</v>
      </c>
      <c r="J15" s="14">
        <v>0</v>
      </c>
      <c r="K15" s="14">
        <v>0</v>
      </c>
      <c r="L15" s="14">
        <v>0</v>
      </c>
      <c r="M15" s="14">
        <v>0</v>
      </c>
      <c r="N15" s="14">
        <v>0</v>
      </c>
      <c r="O15" s="13">
        <v>0</v>
      </c>
      <c r="IV15" s="45"/>
    </row>
    <row r="16" spans="1:256" s="44" customFormat="1" ht="25.5" customHeight="1">
      <c r="A16" s="26">
        <v>1300</v>
      </c>
      <c r="B16" s="25" t="s">
        <v>411</v>
      </c>
      <c r="C16" s="20">
        <f>SUM(D16:O16)</f>
        <v>3653796.29</v>
      </c>
      <c r="D16" s="19">
        <f>SUM(D17:D24)</f>
        <v>11550</v>
      </c>
      <c r="E16" s="19">
        <f>SUM(E17:E24)</f>
        <v>20774.25</v>
      </c>
      <c r="F16" s="19">
        <f>SUM(F17:F24)</f>
        <v>0</v>
      </c>
      <c r="G16" s="19">
        <f>SUM(G17:G24)</f>
        <v>0</v>
      </c>
      <c r="H16" s="19">
        <f>SUM(H17:H24)</f>
        <v>1680</v>
      </c>
      <c r="I16" s="19">
        <f>SUM(I17:I24)</f>
        <v>136907.077</v>
      </c>
      <c r="J16" s="19">
        <f>SUM(J17:J24)</f>
        <v>19527.963000000003</v>
      </c>
      <c r="K16" s="19">
        <f>SUM(K17:K24)</f>
        <v>0</v>
      </c>
      <c r="L16" s="19">
        <f>SUM(L17:L24)</f>
        <v>0</v>
      </c>
      <c r="M16" s="19">
        <f>SUM(M17:M24)</f>
        <v>0</v>
      </c>
      <c r="N16" s="19">
        <f>SUM(N17:N24)</f>
        <v>0</v>
      </c>
      <c r="O16" s="18">
        <f>SUM(O17:O24)</f>
        <v>3463357</v>
      </c>
      <c r="P16" s="44">
        <v>199</v>
      </c>
      <c r="IV16" s="45"/>
    </row>
    <row r="17" spans="1:256" s="44" customFormat="1" ht="25.5" customHeight="1">
      <c r="A17" s="17">
        <v>131</v>
      </c>
      <c r="B17" s="16" t="s">
        <v>410</v>
      </c>
      <c r="C17" s="15">
        <f>SUM(D17:O17)</f>
        <v>0</v>
      </c>
      <c r="D17" s="14">
        <v>0</v>
      </c>
      <c r="E17" s="14">
        <v>0</v>
      </c>
      <c r="F17" s="14">
        <v>0</v>
      </c>
      <c r="G17" s="14">
        <v>0</v>
      </c>
      <c r="H17" s="14">
        <v>0</v>
      </c>
      <c r="I17" s="14">
        <v>0</v>
      </c>
      <c r="J17" s="14">
        <v>0</v>
      </c>
      <c r="K17" s="14">
        <v>0</v>
      </c>
      <c r="L17" s="14">
        <v>0</v>
      </c>
      <c r="M17" s="14">
        <v>0</v>
      </c>
      <c r="N17" s="14">
        <v>0</v>
      </c>
      <c r="O17" s="13">
        <v>0</v>
      </c>
      <c r="IV17" s="45"/>
    </row>
    <row r="18" spans="1:256" s="44" customFormat="1" ht="25.5" customHeight="1">
      <c r="A18" s="17">
        <v>132</v>
      </c>
      <c r="B18" s="16" t="s">
        <v>409</v>
      </c>
      <c r="C18" s="15">
        <f>SUM(D18:O18)</f>
        <v>3575225</v>
      </c>
      <c r="D18" s="14">
        <v>0</v>
      </c>
      <c r="E18" s="14">
        <v>0</v>
      </c>
      <c r="F18" s="14"/>
      <c r="G18" s="14">
        <v>0</v>
      </c>
      <c r="H18" s="14">
        <v>0</v>
      </c>
      <c r="I18" s="14">
        <v>111868</v>
      </c>
      <c r="J18" s="14">
        <v>0</v>
      </c>
      <c r="K18" s="14">
        <v>0</v>
      </c>
      <c r="L18" s="14">
        <v>0</v>
      </c>
      <c r="M18" s="14">
        <v>0</v>
      </c>
      <c r="N18" s="14">
        <v>0</v>
      </c>
      <c r="O18" s="13">
        <f>111868+3351489</f>
        <v>3463357</v>
      </c>
      <c r="P18" s="60"/>
      <c r="IV18" s="45"/>
    </row>
    <row r="19" spans="1:256" s="44" customFormat="1" ht="25.5" customHeight="1">
      <c r="A19" s="17">
        <v>133</v>
      </c>
      <c r="B19" s="16" t="s">
        <v>408</v>
      </c>
      <c r="C19" s="15">
        <f>SUM(D19:O19)</f>
        <v>0</v>
      </c>
      <c r="D19" s="14">
        <v>0</v>
      </c>
      <c r="E19" s="14">
        <v>0</v>
      </c>
      <c r="F19" s="14">
        <v>0</v>
      </c>
      <c r="G19" s="14">
        <v>0</v>
      </c>
      <c r="H19" s="14">
        <v>0</v>
      </c>
      <c r="I19" s="14">
        <v>0</v>
      </c>
      <c r="J19" s="14">
        <v>0</v>
      </c>
      <c r="K19" s="14">
        <v>0</v>
      </c>
      <c r="L19" s="14">
        <v>0</v>
      </c>
      <c r="M19" s="14">
        <v>0</v>
      </c>
      <c r="N19" s="14">
        <v>0</v>
      </c>
      <c r="O19" s="13">
        <v>0</v>
      </c>
      <c r="IV19" s="45"/>
    </row>
    <row r="20" spans="1:256" s="44" customFormat="1" ht="25.5" customHeight="1">
      <c r="A20" s="17">
        <v>134</v>
      </c>
      <c r="B20" s="16" t="s">
        <v>407</v>
      </c>
      <c r="C20" s="15">
        <f>SUM(D20:O20)</f>
        <v>78571.29000000001</v>
      </c>
      <c r="D20" s="14">
        <f>11000*1.05</f>
        <v>11550</v>
      </c>
      <c r="E20" s="14">
        <f>19785*1.05</f>
        <v>20774.25</v>
      </c>
      <c r="F20" s="14">
        <v>0</v>
      </c>
      <c r="G20" s="14">
        <v>0</v>
      </c>
      <c r="H20" s="14">
        <f>1600*1.05</f>
        <v>1680</v>
      </c>
      <c r="I20" s="14">
        <f>23846.74*1.05</f>
        <v>25039.077</v>
      </c>
      <c r="J20" s="14">
        <f>18598.06*1.05</f>
        <v>19527.963000000003</v>
      </c>
      <c r="K20" s="14">
        <v>0</v>
      </c>
      <c r="L20" s="14">
        <v>0</v>
      </c>
      <c r="M20" s="14">
        <v>0</v>
      </c>
      <c r="N20" s="14">
        <v>0</v>
      </c>
      <c r="O20" s="13">
        <v>0</v>
      </c>
      <c r="IV20" s="45"/>
    </row>
    <row r="21" spans="1:256" s="44" customFormat="1" ht="25.5" customHeight="1">
      <c r="A21" s="17">
        <v>135</v>
      </c>
      <c r="B21" s="16" t="s">
        <v>406</v>
      </c>
      <c r="C21" s="15">
        <f>SUM(D21:O21)</f>
        <v>0</v>
      </c>
      <c r="D21" s="14">
        <v>0</v>
      </c>
      <c r="E21" s="14">
        <v>0</v>
      </c>
      <c r="F21" s="14">
        <v>0</v>
      </c>
      <c r="G21" s="14">
        <v>0</v>
      </c>
      <c r="H21" s="14">
        <v>0</v>
      </c>
      <c r="I21" s="14">
        <v>0</v>
      </c>
      <c r="J21" s="14">
        <v>0</v>
      </c>
      <c r="K21" s="14">
        <v>0</v>
      </c>
      <c r="L21" s="14">
        <v>0</v>
      </c>
      <c r="M21" s="14">
        <v>0</v>
      </c>
      <c r="N21" s="14">
        <v>0</v>
      </c>
      <c r="O21" s="13">
        <v>0</v>
      </c>
      <c r="IV21" s="45"/>
    </row>
    <row r="22" spans="1:256" s="44" customFormat="1" ht="27.75" customHeight="1">
      <c r="A22" s="17">
        <v>136</v>
      </c>
      <c r="B22" s="65" t="s">
        <v>405</v>
      </c>
      <c r="C22" s="15">
        <f>SUM(D22:O22)</f>
        <v>0</v>
      </c>
      <c r="D22" s="14">
        <v>0</v>
      </c>
      <c r="E22" s="14">
        <v>0</v>
      </c>
      <c r="F22" s="14">
        <v>0</v>
      </c>
      <c r="G22" s="14">
        <v>0</v>
      </c>
      <c r="H22" s="14">
        <v>0</v>
      </c>
      <c r="I22" s="14">
        <v>0</v>
      </c>
      <c r="J22" s="14">
        <v>0</v>
      </c>
      <c r="K22" s="14">
        <v>0</v>
      </c>
      <c r="L22" s="14">
        <v>0</v>
      </c>
      <c r="M22" s="14">
        <v>0</v>
      </c>
      <c r="N22" s="14">
        <v>0</v>
      </c>
      <c r="O22" s="13">
        <v>0</v>
      </c>
      <c r="IV22" s="45"/>
    </row>
    <row r="23" spans="1:256" s="44" customFormat="1" ht="25.5" customHeight="1">
      <c r="A23" s="17">
        <v>137</v>
      </c>
      <c r="B23" s="16" t="s">
        <v>404</v>
      </c>
      <c r="C23" s="15">
        <f>SUM(D23:O23)</f>
        <v>0</v>
      </c>
      <c r="D23" s="14">
        <v>0</v>
      </c>
      <c r="E23" s="14">
        <v>0</v>
      </c>
      <c r="F23" s="14">
        <v>0</v>
      </c>
      <c r="G23" s="14">
        <v>0</v>
      </c>
      <c r="H23" s="14">
        <v>0</v>
      </c>
      <c r="I23" s="14">
        <v>0</v>
      </c>
      <c r="J23" s="14">
        <v>0</v>
      </c>
      <c r="K23" s="14">
        <v>0</v>
      </c>
      <c r="L23" s="14">
        <v>0</v>
      </c>
      <c r="M23" s="14">
        <v>0</v>
      </c>
      <c r="N23" s="14">
        <v>0</v>
      </c>
      <c r="O23" s="13">
        <v>0</v>
      </c>
      <c r="IV23" s="45"/>
    </row>
    <row r="24" spans="1:256" s="44" customFormat="1" ht="25.5">
      <c r="A24" s="17">
        <v>138</v>
      </c>
      <c r="B24" s="16" t="s">
        <v>403</v>
      </c>
      <c r="C24" s="15">
        <f>SUM(D24:O24)</f>
        <v>0</v>
      </c>
      <c r="D24" s="14">
        <v>0</v>
      </c>
      <c r="E24" s="14">
        <v>0</v>
      </c>
      <c r="F24" s="14">
        <v>0</v>
      </c>
      <c r="G24" s="14">
        <v>0</v>
      </c>
      <c r="H24" s="14">
        <v>0</v>
      </c>
      <c r="I24" s="14">
        <v>0</v>
      </c>
      <c r="J24" s="14">
        <v>0</v>
      </c>
      <c r="K24" s="14">
        <v>0</v>
      </c>
      <c r="L24" s="14">
        <v>0</v>
      </c>
      <c r="M24" s="14">
        <v>0</v>
      </c>
      <c r="N24" s="14">
        <v>0</v>
      </c>
      <c r="O24" s="13">
        <v>0</v>
      </c>
      <c r="IV24" s="45"/>
    </row>
    <row r="25" spans="1:256" s="44" customFormat="1" ht="25.5" customHeight="1">
      <c r="A25" s="26">
        <v>1400</v>
      </c>
      <c r="B25" s="25" t="s">
        <v>402</v>
      </c>
      <c r="C25" s="20">
        <f>SUM(D25:O25)</f>
        <v>2730473.4945</v>
      </c>
      <c r="D25" s="19">
        <f>SUM(D26:D29)</f>
        <v>378013.60250000004</v>
      </c>
      <c r="E25" s="19">
        <f>SUM(E26:E29)</f>
        <v>153092</v>
      </c>
      <c r="F25" s="19">
        <f>SUM(F26:F29)</f>
        <v>370575.56000000006</v>
      </c>
      <c r="G25" s="19">
        <f>SUM(G26:G29)</f>
        <v>153092</v>
      </c>
      <c r="H25" s="19">
        <f>SUM(H26:H29)</f>
        <v>375507.2315</v>
      </c>
      <c r="I25" s="19">
        <f>SUM(I26:I29)</f>
        <v>153092</v>
      </c>
      <c r="J25" s="19">
        <f>SUM(J26:J29)</f>
        <v>381641.1005</v>
      </c>
      <c r="K25" s="19">
        <f>SUM(K26:K29)</f>
        <v>153092</v>
      </c>
      <c r="L25" s="19">
        <f>SUM(L26:L29)</f>
        <v>153092</v>
      </c>
      <c r="M25" s="19">
        <f>SUM(M26:M29)</f>
        <v>153092</v>
      </c>
      <c r="N25" s="19">
        <f>SUM(N26:N29)</f>
        <v>153092</v>
      </c>
      <c r="O25" s="18">
        <f>SUM(O26:O29)</f>
        <v>153092</v>
      </c>
      <c r="P25" s="44">
        <v>213</v>
      </c>
      <c r="IV25" s="45"/>
    </row>
    <row r="26" spans="1:256" s="44" customFormat="1" ht="25.5" customHeight="1">
      <c r="A26" s="17">
        <v>141</v>
      </c>
      <c r="B26" s="16" t="s">
        <v>401</v>
      </c>
      <c r="C26" s="15">
        <f>SUM(D26:O26)</f>
        <v>1800000</v>
      </c>
      <c r="D26" s="42">
        <v>150000</v>
      </c>
      <c r="E26" s="42">
        <v>150000</v>
      </c>
      <c r="F26" s="42">
        <v>150000</v>
      </c>
      <c r="G26" s="42">
        <v>150000</v>
      </c>
      <c r="H26" s="42">
        <v>150000</v>
      </c>
      <c r="I26" s="42">
        <v>150000</v>
      </c>
      <c r="J26" s="42">
        <v>150000</v>
      </c>
      <c r="K26" s="42">
        <v>150000</v>
      </c>
      <c r="L26" s="42">
        <v>150000</v>
      </c>
      <c r="M26" s="42">
        <v>150000</v>
      </c>
      <c r="N26" s="42">
        <v>150000</v>
      </c>
      <c r="O26" s="42">
        <v>150000</v>
      </c>
      <c r="IV26" s="45"/>
    </row>
    <row r="27" spans="1:256" s="44" customFormat="1" ht="25.5" customHeight="1">
      <c r="A27" s="17">
        <v>142</v>
      </c>
      <c r="B27" s="16" t="s">
        <v>400</v>
      </c>
      <c r="C27" s="15">
        <f>SUM(D27:O27)</f>
        <v>37104</v>
      </c>
      <c r="D27" s="42">
        <v>3092</v>
      </c>
      <c r="E27" s="42">
        <v>3092</v>
      </c>
      <c r="F27" s="42">
        <v>3092</v>
      </c>
      <c r="G27" s="42">
        <v>3092</v>
      </c>
      <c r="H27" s="42">
        <v>3092</v>
      </c>
      <c r="I27" s="42">
        <v>3092</v>
      </c>
      <c r="J27" s="42">
        <v>3092</v>
      </c>
      <c r="K27" s="42">
        <v>3092</v>
      </c>
      <c r="L27" s="42">
        <v>3092</v>
      </c>
      <c r="M27" s="42">
        <v>3092</v>
      </c>
      <c r="N27" s="42">
        <v>3092</v>
      </c>
      <c r="O27" s="42">
        <v>3092</v>
      </c>
      <c r="IV27" s="45"/>
    </row>
    <row r="28" spans="1:256" s="44" customFormat="1" ht="25.5" customHeight="1">
      <c r="A28" s="17">
        <v>143</v>
      </c>
      <c r="B28" s="16" t="s">
        <v>399</v>
      </c>
      <c r="C28" s="15">
        <f>SUM(D28:O28)</f>
        <v>893369.4945</v>
      </c>
      <c r="D28" s="42">
        <f>214211.05*1.05</f>
        <v>224921.6025</v>
      </c>
      <c r="E28" s="42">
        <v>0</v>
      </c>
      <c r="F28" s="42">
        <f>207127.2*1.05</f>
        <v>217483.56000000003</v>
      </c>
      <c r="G28" s="42">
        <v>0</v>
      </c>
      <c r="H28" s="42">
        <f>211824.03*1.05</f>
        <v>222415.2315</v>
      </c>
      <c r="I28" s="42">
        <v>0</v>
      </c>
      <c r="J28" s="42">
        <f>217665.81*1.05</f>
        <v>228549.1005</v>
      </c>
      <c r="K28" s="42">
        <v>0</v>
      </c>
      <c r="L28" s="42">
        <v>0</v>
      </c>
      <c r="M28" s="42">
        <v>0</v>
      </c>
      <c r="N28" s="42">
        <v>0</v>
      </c>
      <c r="O28" s="41">
        <v>0</v>
      </c>
      <c r="IV28" s="45"/>
    </row>
    <row r="29" spans="1:256" s="44" customFormat="1" ht="25.5" customHeight="1">
      <c r="A29" s="17">
        <v>144</v>
      </c>
      <c r="B29" s="16" t="s">
        <v>398</v>
      </c>
      <c r="C29" s="15">
        <f>SUM(D29:O29)</f>
        <v>0</v>
      </c>
      <c r="D29" s="42">
        <v>0</v>
      </c>
      <c r="E29" s="42">
        <v>0</v>
      </c>
      <c r="F29" s="42">
        <v>0</v>
      </c>
      <c r="G29" s="42">
        <v>0</v>
      </c>
      <c r="H29" s="42">
        <v>0</v>
      </c>
      <c r="I29" s="42">
        <v>0</v>
      </c>
      <c r="J29" s="42">
        <v>0</v>
      </c>
      <c r="K29" s="42">
        <v>0</v>
      </c>
      <c r="L29" s="42">
        <v>0</v>
      </c>
      <c r="M29" s="42">
        <v>0</v>
      </c>
      <c r="N29" s="42">
        <v>0</v>
      </c>
      <c r="O29" s="41">
        <v>0</v>
      </c>
      <c r="IV29" s="45"/>
    </row>
    <row r="30" spans="1:256" s="44" customFormat="1" ht="25.5" customHeight="1">
      <c r="A30" s="26">
        <v>1500</v>
      </c>
      <c r="B30" s="25" t="s">
        <v>397</v>
      </c>
      <c r="C30" s="20">
        <f>SUM(D30:O30)</f>
        <v>980000</v>
      </c>
      <c r="D30" s="19">
        <f>SUM(D31:D36)</f>
        <v>0</v>
      </c>
      <c r="E30" s="19">
        <f>SUM(E31:E36)</f>
        <v>150000</v>
      </c>
      <c r="F30" s="19">
        <f>SUM(F31:F36)</f>
        <v>100000</v>
      </c>
      <c r="G30" s="19">
        <f>SUM(G31:G36)</f>
        <v>480000</v>
      </c>
      <c r="H30" s="19">
        <f>SUM(H31:H36)</f>
        <v>100000</v>
      </c>
      <c r="I30" s="19">
        <f>SUM(I31:I36)</f>
        <v>0</v>
      </c>
      <c r="J30" s="19">
        <f>SUM(J31:J36)</f>
        <v>150000</v>
      </c>
      <c r="K30" s="19">
        <f>SUM(K31:K36)</f>
        <v>0</v>
      </c>
      <c r="L30" s="19">
        <f>SUM(L31:L36)</f>
        <v>0</v>
      </c>
      <c r="M30" s="19">
        <f>SUM(M31:M36)</f>
        <v>0</v>
      </c>
      <c r="N30" s="19">
        <f>SUM(N31:N36)</f>
        <v>0</v>
      </c>
      <c r="O30" s="18">
        <f>SUM(O31:O36)</f>
        <v>0</v>
      </c>
      <c r="P30" s="44">
        <f>SUM(P31:P36)</f>
        <v>0</v>
      </c>
      <c r="Q30" s="44">
        <f>SUM(Q31:Q36)</f>
        <v>0</v>
      </c>
      <c r="R30" s="44">
        <f>SUM(R31:R36)</f>
        <v>0</v>
      </c>
      <c r="S30" s="44">
        <f>SUM(S31:S36)</f>
        <v>0</v>
      </c>
      <c r="T30" s="44">
        <f>SUM(T31:T36)</f>
        <v>0</v>
      </c>
      <c r="U30" s="44">
        <f>SUM(U31:U36)</f>
        <v>0</v>
      </c>
      <c r="V30" s="44">
        <f>SUM(V31:V36)</f>
        <v>0</v>
      </c>
      <c r="W30" s="44">
        <f>SUM(W31:W36)</f>
        <v>0</v>
      </c>
      <c r="X30" s="44">
        <f>SUM(X31:X36)</f>
        <v>0</v>
      </c>
      <c r="Y30" s="44">
        <f>SUM(Y31:Y36)</f>
        <v>0</v>
      </c>
      <c r="Z30" s="44">
        <f>SUM(Z31:Z36)</f>
        <v>0</v>
      </c>
      <c r="AA30" s="44">
        <f>SUM(AA31:AA36)</f>
        <v>0</v>
      </c>
      <c r="AB30" s="44">
        <f>SUM(AB31:AB36)</f>
        <v>0</v>
      </c>
      <c r="AC30" s="44">
        <f>SUM(AC31:AC36)</f>
        <v>0</v>
      </c>
      <c r="AD30" s="44">
        <f>SUM(AD31:AD36)</f>
        <v>0</v>
      </c>
      <c r="AE30" s="44">
        <f>SUM(AE31:AE36)</f>
        <v>0</v>
      </c>
      <c r="AF30" s="44">
        <f>SUM(AF31:AF36)</f>
        <v>0</v>
      </c>
      <c r="AG30" s="44">
        <f>SUM(AG31:AG36)</f>
        <v>0</v>
      </c>
      <c r="AH30" s="44">
        <f>SUM(AH31:AH36)</f>
        <v>0</v>
      </c>
      <c r="AI30" s="44">
        <f>SUM(AI31:AI36)</f>
        <v>0</v>
      </c>
      <c r="AJ30" s="44">
        <f>SUM(AJ31:AJ36)</f>
        <v>0</v>
      </c>
      <c r="AK30" s="44">
        <f>SUM(AK31:AK36)</f>
        <v>0</v>
      </c>
      <c r="AL30" s="44">
        <f>SUM(AL31:AL36)</f>
        <v>0</v>
      </c>
      <c r="AM30" s="44">
        <f>SUM(AM31:AM36)</f>
        <v>0</v>
      </c>
      <c r="AN30" s="44">
        <f>SUM(AN31:AN36)</f>
        <v>0</v>
      </c>
      <c r="AO30" s="44">
        <f>SUM(AO31:AO36)</f>
        <v>0</v>
      </c>
      <c r="AP30" s="44">
        <f>SUM(AP31:AP36)</f>
        <v>0</v>
      </c>
      <c r="AQ30" s="44">
        <f>SUM(AQ31:AQ36)</f>
        <v>0</v>
      </c>
      <c r="AR30" s="44">
        <f>SUM(AR31:AR36)</f>
        <v>0</v>
      </c>
      <c r="AS30" s="44">
        <f>SUM(AS31:AS36)</f>
        <v>0</v>
      </c>
      <c r="AT30" s="44">
        <f>SUM(AT31:AT36)</f>
        <v>0</v>
      </c>
      <c r="AU30" s="44">
        <f>SUM(AU31:AU36)</f>
        <v>0</v>
      </c>
      <c r="AV30" s="44">
        <f>SUM(AV31:AV36)</f>
        <v>0</v>
      </c>
      <c r="AW30" s="44">
        <f>SUM(AW31:AW36)</f>
        <v>0</v>
      </c>
      <c r="AX30" s="44">
        <f>SUM(AX31:AX36)</f>
        <v>0</v>
      </c>
      <c r="AY30" s="44">
        <f>SUM(AY31:AY36)</f>
        <v>0</v>
      </c>
      <c r="AZ30" s="44">
        <f>SUM(AZ31:AZ36)</f>
        <v>0</v>
      </c>
      <c r="BA30" s="44">
        <f>SUM(BA31:BA36)</f>
        <v>0</v>
      </c>
      <c r="BB30" s="44">
        <f>SUM(BB31:BB36)</f>
        <v>0</v>
      </c>
      <c r="BC30" s="44">
        <f>SUM(BC31:BC36)</f>
        <v>0</v>
      </c>
      <c r="BD30" s="44">
        <f>SUM(BD31:BD36)</f>
        <v>0</v>
      </c>
      <c r="BE30" s="44">
        <f>SUM(BE31:BE36)</f>
        <v>0</v>
      </c>
      <c r="BF30" s="44">
        <f>SUM(BF31:BF36)</f>
        <v>0</v>
      </c>
      <c r="BG30" s="44">
        <f>SUM(BG31:BG36)</f>
        <v>0</v>
      </c>
      <c r="BH30" s="44">
        <f>SUM(BH31:BH36)</f>
        <v>0</v>
      </c>
      <c r="BI30" s="44">
        <f>SUM(BI31:BI36)</f>
        <v>0</v>
      </c>
      <c r="BJ30" s="44">
        <f>SUM(BJ31:BJ36)</f>
        <v>0</v>
      </c>
      <c r="BK30" s="44">
        <f>SUM(BK31:BK36)</f>
        <v>0</v>
      </c>
      <c r="BL30" s="44">
        <f>SUM(BL31:BL36)</f>
        <v>0</v>
      </c>
      <c r="BM30" s="44">
        <f>SUM(BM31:BM36)</f>
        <v>0</v>
      </c>
      <c r="BN30" s="44">
        <f>SUM(BN31:BN36)</f>
        <v>0</v>
      </c>
      <c r="BO30" s="44">
        <f>SUM(BO31:BO36)</f>
        <v>0</v>
      </c>
      <c r="BP30" s="44">
        <f>SUM(BP31:BP36)</f>
        <v>0</v>
      </c>
      <c r="BQ30" s="44">
        <f>SUM(BQ31:BQ36)</f>
        <v>0</v>
      </c>
      <c r="BR30" s="44">
        <f>SUM(BR31:BR36)</f>
        <v>0</v>
      </c>
      <c r="BS30" s="44">
        <f>SUM(BS31:BS36)</f>
        <v>0</v>
      </c>
      <c r="BT30" s="44">
        <f>SUM(BT31:BT36)</f>
        <v>0</v>
      </c>
      <c r="BU30" s="44">
        <f>SUM(BU31:BU36)</f>
        <v>0</v>
      </c>
      <c r="BV30" s="44">
        <f>SUM(BV31:BV36)</f>
        <v>0</v>
      </c>
      <c r="BW30" s="44">
        <f>SUM(BW31:BW36)</f>
        <v>0</v>
      </c>
      <c r="BX30" s="44">
        <f>SUM(BX31:BX36)</f>
        <v>0</v>
      </c>
      <c r="BY30" s="44">
        <f>SUM(BY31:BY36)</f>
        <v>0</v>
      </c>
      <c r="BZ30" s="44">
        <f>SUM(BZ31:BZ36)</f>
        <v>0</v>
      </c>
      <c r="CA30" s="44">
        <f>SUM(CA31:CA36)</f>
        <v>0</v>
      </c>
      <c r="CB30" s="44">
        <f>SUM(CB31:CB36)</f>
        <v>0</v>
      </c>
      <c r="CC30" s="44">
        <f>SUM(CC31:CC36)</f>
        <v>0</v>
      </c>
      <c r="CD30" s="44">
        <f>SUM(CD31:CD36)</f>
        <v>0</v>
      </c>
      <c r="CE30" s="44">
        <f>SUM(CE31:CE36)</f>
        <v>0</v>
      </c>
      <c r="CF30" s="44">
        <f>SUM(CF31:CF36)</f>
        <v>0</v>
      </c>
      <c r="CG30" s="44">
        <f>SUM(CG31:CG36)</f>
        <v>0</v>
      </c>
      <c r="CH30" s="44">
        <f>SUM(CH31:CH36)</f>
        <v>0</v>
      </c>
      <c r="CI30" s="44">
        <f>SUM(CI31:CI36)</f>
        <v>0</v>
      </c>
      <c r="CJ30" s="44">
        <f>SUM(CJ31:CJ36)</f>
        <v>0</v>
      </c>
      <c r="CK30" s="44">
        <f>SUM(CK31:CK36)</f>
        <v>0</v>
      </c>
      <c r="CL30" s="44">
        <f>SUM(CL31:CL36)</f>
        <v>0</v>
      </c>
      <c r="CM30" s="44">
        <f>SUM(CM31:CM36)</f>
        <v>0</v>
      </c>
      <c r="CN30" s="44">
        <f>SUM(CN31:CN36)</f>
        <v>0</v>
      </c>
      <c r="CO30" s="44">
        <f>SUM(CO31:CO36)</f>
        <v>0</v>
      </c>
      <c r="CP30" s="44">
        <f>SUM(CP31:CP36)</f>
        <v>0</v>
      </c>
      <c r="CQ30" s="44">
        <f>SUM(CQ31:CQ36)</f>
        <v>0</v>
      </c>
      <c r="CR30" s="44">
        <f>SUM(CR31:CR36)</f>
        <v>0</v>
      </c>
      <c r="CS30" s="44">
        <f>SUM(CS31:CS36)</f>
        <v>0</v>
      </c>
      <c r="CT30" s="44">
        <f>SUM(CT31:CT36)</f>
        <v>0</v>
      </c>
      <c r="CU30" s="44">
        <f>SUM(CU31:CU36)</f>
        <v>0</v>
      </c>
      <c r="CV30" s="44">
        <f>SUM(CV31:CV36)</f>
        <v>0</v>
      </c>
      <c r="CW30" s="44">
        <f>SUM(CW31:CW36)</f>
        <v>0</v>
      </c>
      <c r="CX30" s="44">
        <f>SUM(CX31:CX36)</f>
        <v>0</v>
      </c>
      <c r="CY30" s="44">
        <f>SUM(CY31:CY36)</f>
        <v>0</v>
      </c>
      <c r="CZ30" s="44">
        <f>SUM(CZ31:CZ36)</f>
        <v>0</v>
      </c>
      <c r="DA30" s="44">
        <f>SUM(DA31:DA36)</f>
        <v>0</v>
      </c>
      <c r="DB30" s="44">
        <f>SUM(DB31:DB36)</f>
        <v>0</v>
      </c>
      <c r="DC30" s="44">
        <f>SUM(DC31:DC36)</f>
        <v>0</v>
      </c>
      <c r="DD30" s="44">
        <f>SUM(DD31:DD36)</f>
        <v>0</v>
      </c>
      <c r="DE30" s="44">
        <f>SUM(DE31:DE36)</f>
        <v>0</v>
      </c>
      <c r="DF30" s="44">
        <f>SUM(DF31:DF36)</f>
        <v>0</v>
      </c>
      <c r="DG30" s="44">
        <f>SUM(DG31:DG36)</f>
        <v>0</v>
      </c>
      <c r="DH30" s="44">
        <f>SUM(DH31:DH36)</f>
        <v>0</v>
      </c>
      <c r="DI30" s="44">
        <f>SUM(DI31:DI36)</f>
        <v>0</v>
      </c>
      <c r="DJ30" s="44">
        <f>SUM(DJ31:DJ36)</f>
        <v>0</v>
      </c>
      <c r="DK30" s="44">
        <f>SUM(DK31:DK36)</f>
        <v>0</v>
      </c>
      <c r="DL30" s="44">
        <f>SUM(DL31:DL36)</f>
        <v>0</v>
      </c>
      <c r="DM30" s="44">
        <f>SUM(DM31:DM36)</f>
        <v>0</v>
      </c>
      <c r="DN30" s="44">
        <f>SUM(DN31:DN36)</f>
        <v>0</v>
      </c>
      <c r="DO30" s="44">
        <f>SUM(DO31:DO36)</f>
        <v>0</v>
      </c>
      <c r="DP30" s="44">
        <f>SUM(DP31:DP36)</f>
        <v>0</v>
      </c>
      <c r="DQ30" s="44">
        <f>SUM(DQ31:DQ36)</f>
        <v>0</v>
      </c>
      <c r="DR30" s="44">
        <f>SUM(DR31:DR36)</f>
        <v>0</v>
      </c>
      <c r="DS30" s="44">
        <f>SUM(DS31:DS36)</f>
        <v>0</v>
      </c>
      <c r="DT30" s="44">
        <f>SUM(DT31:DT36)</f>
        <v>0</v>
      </c>
      <c r="DU30" s="44">
        <f>SUM(DU31:DU36)</f>
        <v>0</v>
      </c>
      <c r="DV30" s="44">
        <f>SUM(DV31:DV36)</f>
        <v>0</v>
      </c>
      <c r="DW30" s="44">
        <f>SUM(DW31:DW36)</f>
        <v>0</v>
      </c>
      <c r="DX30" s="44">
        <f>SUM(DX31:DX36)</f>
        <v>0</v>
      </c>
      <c r="DY30" s="44">
        <f>SUM(DY31:DY36)</f>
        <v>0</v>
      </c>
      <c r="DZ30" s="44">
        <f>SUM(DZ31:DZ36)</f>
        <v>0</v>
      </c>
      <c r="EA30" s="44">
        <f>SUM(EA31:EA36)</f>
        <v>0</v>
      </c>
      <c r="EB30" s="44">
        <f>SUM(EB31:EB36)</f>
        <v>0</v>
      </c>
      <c r="EC30" s="44">
        <f>SUM(EC31:EC36)</f>
        <v>0</v>
      </c>
      <c r="ED30" s="44">
        <f>SUM(ED31:ED36)</f>
        <v>0</v>
      </c>
      <c r="EE30" s="44">
        <f>SUM(EE31:EE36)</f>
        <v>0</v>
      </c>
      <c r="EF30" s="44">
        <f>SUM(EF31:EF36)</f>
        <v>0</v>
      </c>
      <c r="EG30" s="44">
        <f>SUM(EG31:EG36)</f>
        <v>0</v>
      </c>
      <c r="EH30" s="44">
        <f>SUM(EH31:EH36)</f>
        <v>0</v>
      </c>
      <c r="EI30" s="44">
        <f>SUM(EI31:EI36)</f>
        <v>0</v>
      </c>
      <c r="EJ30" s="44">
        <f>SUM(EJ31:EJ36)</f>
        <v>0</v>
      </c>
      <c r="EK30" s="44">
        <f>SUM(EK31:EK36)</f>
        <v>0</v>
      </c>
      <c r="EL30" s="44">
        <f>SUM(EL31:EL36)</f>
        <v>0</v>
      </c>
      <c r="EM30" s="44">
        <f>SUM(EM31:EM36)</f>
        <v>0</v>
      </c>
      <c r="EN30" s="44">
        <f>SUM(EN31:EN36)</f>
        <v>0</v>
      </c>
      <c r="EO30" s="44">
        <f>SUM(EO31:EO36)</f>
        <v>0</v>
      </c>
      <c r="EP30" s="44">
        <f>SUM(EP31:EP36)</f>
        <v>0</v>
      </c>
      <c r="EQ30" s="44">
        <f>SUM(EQ31:EQ36)</f>
        <v>0</v>
      </c>
      <c r="ER30" s="44">
        <f>SUM(ER31:ER36)</f>
        <v>0</v>
      </c>
      <c r="ES30" s="44">
        <f>SUM(ES31:ES36)</f>
        <v>0</v>
      </c>
      <c r="ET30" s="44">
        <f>SUM(ET31:ET36)</f>
        <v>0</v>
      </c>
      <c r="EU30" s="44">
        <f>SUM(EU31:EU36)</f>
        <v>0</v>
      </c>
      <c r="EV30" s="44">
        <f>SUM(EV31:EV36)</f>
        <v>0</v>
      </c>
      <c r="EW30" s="44">
        <f>SUM(EW31:EW36)</f>
        <v>0</v>
      </c>
      <c r="EX30" s="44">
        <f>SUM(EX31:EX36)</f>
        <v>0</v>
      </c>
      <c r="EY30" s="44">
        <f>SUM(EY31:EY36)</f>
        <v>0</v>
      </c>
      <c r="EZ30" s="44">
        <f>SUM(EZ31:EZ36)</f>
        <v>0</v>
      </c>
      <c r="FA30" s="44">
        <f>SUM(FA31:FA36)</f>
        <v>0</v>
      </c>
      <c r="FB30" s="44">
        <f>SUM(FB31:FB36)</f>
        <v>0</v>
      </c>
      <c r="FC30" s="44">
        <f>SUM(FC31:FC36)</f>
        <v>0</v>
      </c>
      <c r="FD30" s="44">
        <f>SUM(FD31:FD36)</f>
        <v>0</v>
      </c>
      <c r="FE30" s="44">
        <f>SUM(FE31:FE36)</f>
        <v>0</v>
      </c>
      <c r="FF30" s="44">
        <f>SUM(FF31:FF36)</f>
        <v>0</v>
      </c>
      <c r="FG30" s="44">
        <f>SUM(FG31:FG36)</f>
        <v>0</v>
      </c>
      <c r="FH30" s="44">
        <f>SUM(FH31:FH36)</f>
        <v>0</v>
      </c>
      <c r="FI30" s="44">
        <f>SUM(FI31:FI36)</f>
        <v>0</v>
      </c>
      <c r="FJ30" s="44">
        <f>SUM(FJ31:FJ36)</f>
        <v>0</v>
      </c>
      <c r="FK30" s="44">
        <f>SUM(FK31:FK36)</f>
        <v>0</v>
      </c>
      <c r="FL30" s="44">
        <f>SUM(FL31:FL36)</f>
        <v>0</v>
      </c>
      <c r="FM30" s="44">
        <f>SUM(FM31:FM36)</f>
        <v>0</v>
      </c>
      <c r="FN30" s="44">
        <f>SUM(FN31:FN36)</f>
        <v>0</v>
      </c>
      <c r="FO30" s="44">
        <f>SUM(FO31:FO36)</f>
        <v>0</v>
      </c>
      <c r="FP30" s="44">
        <f>SUM(FP31:FP36)</f>
        <v>0</v>
      </c>
      <c r="FQ30" s="44">
        <f>SUM(FQ31:FQ36)</f>
        <v>0</v>
      </c>
      <c r="FR30" s="44">
        <f>SUM(FR31:FR36)</f>
        <v>0</v>
      </c>
      <c r="FS30" s="44">
        <f>SUM(FS31:FS36)</f>
        <v>0</v>
      </c>
      <c r="FT30" s="44">
        <f>SUM(FT31:FT36)</f>
        <v>0</v>
      </c>
      <c r="FU30" s="44">
        <f>SUM(FU31:FU36)</f>
        <v>0</v>
      </c>
      <c r="FV30" s="44">
        <f>SUM(FV31:FV36)</f>
        <v>0</v>
      </c>
      <c r="FW30" s="44">
        <f>SUM(FW31:FW36)</f>
        <v>0</v>
      </c>
      <c r="FX30" s="44">
        <f>SUM(FX31:FX36)</f>
        <v>0</v>
      </c>
      <c r="FY30" s="44">
        <f>SUM(FY31:FY36)</f>
        <v>0</v>
      </c>
      <c r="FZ30" s="44">
        <f>SUM(FZ31:FZ36)</f>
        <v>0</v>
      </c>
      <c r="GA30" s="44">
        <f>SUM(GA31:GA36)</f>
        <v>0</v>
      </c>
      <c r="GB30" s="44">
        <f>SUM(GB31:GB36)</f>
        <v>0</v>
      </c>
      <c r="GC30" s="44">
        <f>SUM(GC31:GC36)</f>
        <v>0</v>
      </c>
      <c r="GD30" s="44">
        <f>SUM(GD31:GD36)</f>
        <v>0</v>
      </c>
      <c r="GE30" s="44">
        <f>SUM(GE31:GE36)</f>
        <v>0</v>
      </c>
      <c r="GF30" s="44">
        <f>SUM(GF31:GF36)</f>
        <v>0</v>
      </c>
      <c r="GG30" s="44">
        <f>SUM(GG31:GG36)</f>
        <v>0</v>
      </c>
      <c r="GH30" s="44">
        <f>SUM(GH31:GH36)</f>
        <v>0</v>
      </c>
      <c r="GI30" s="44">
        <f>SUM(GI31:GI36)</f>
        <v>0</v>
      </c>
      <c r="GJ30" s="44">
        <f>SUM(GJ31:GJ36)</f>
        <v>0</v>
      </c>
      <c r="GK30" s="44">
        <f>SUM(GK31:GK36)</f>
        <v>0</v>
      </c>
      <c r="GL30" s="44">
        <f>SUM(GL31:GL36)</f>
        <v>0</v>
      </c>
      <c r="GM30" s="44">
        <f>SUM(GM31:GM36)</f>
        <v>0</v>
      </c>
      <c r="GN30" s="44">
        <f>SUM(GN31:GN36)</f>
        <v>0</v>
      </c>
      <c r="GO30" s="44">
        <f>SUM(GO31:GO36)</f>
        <v>0</v>
      </c>
      <c r="GP30" s="44">
        <f>SUM(GP31:GP36)</f>
        <v>0</v>
      </c>
      <c r="GQ30" s="44">
        <f>SUM(GQ31:GQ36)</f>
        <v>0</v>
      </c>
      <c r="GR30" s="44">
        <f>SUM(GR31:GR36)</f>
        <v>0</v>
      </c>
      <c r="GS30" s="44">
        <f>SUM(GS31:GS36)</f>
        <v>0</v>
      </c>
      <c r="GT30" s="44">
        <f>SUM(GT31:GT36)</f>
        <v>0</v>
      </c>
      <c r="GU30" s="44">
        <f>SUM(GU31:GU36)</f>
        <v>0</v>
      </c>
      <c r="GV30" s="44">
        <f>SUM(GV31:GV36)</f>
        <v>0</v>
      </c>
      <c r="GW30" s="44">
        <f>SUM(GW31:GW36)</f>
        <v>0</v>
      </c>
      <c r="GX30" s="44">
        <f>SUM(GX31:GX36)</f>
        <v>0</v>
      </c>
      <c r="GY30" s="44">
        <f>SUM(GY31:GY36)</f>
        <v>0</v>
      </c>
      <c r="GZ30" s="44">
        <f>SUM(GZ31:GZ36)</f>
        <v>0</v>
      </c>
      <c r="HA30" s="44">
        <f>SUM(HA31:HA36)</f>
        <v>0</v>
      </c>
      <c r="HB30" s="44">
        <f>SUM(HB31:HB36)</f>
        <v>0</v>
      </c>
      <c r="HC30" s="44">
        <f>SUM(HC31:HC36)</f>
        <v>0</v>
      </c>
      <c r="HD30" s="44">
        <f>SUM(HD31:HD36)</f>
        <v>0</v>
      </c>
      <c r="HE30" s="44">
        <f>SUM(HE31:HE36)</f>
        <v>0</v>
      </c>
      <c r="HF30" s="44">
        <f>SUM(HF31:HF36)</f>
        <v>0</v>
      </c>
      <c r="HG30" s="44">
        <f>SUM(HG31:HG36)</f>
        <v>0</v>
      </c>
      <c r="HH30" s="44">
        <f>SUM(HH31:HH36)</f>
        <v>0</v>
      </c>
      <c r="HI30" s="44">
        <f>SUM(HI31:HI36)</f>
        <v>0</v>
      </c>
      <c r="HJ30" s="44">
        <f>SUM(HJ31:HJ36)</f>
        <v>0</v>
      </c>
      <c r="HK30" s="44">
        <f>SUM(HK31:HK36)</f>
        <v>0</v>
      </c>
      <c r="HL30" s="44">
        <f>SUM(HL31:HL36)</f>
        <v>0</v>
      </c>
      <c r="HM30" s="44">
        <f>SUM(HM31:HM36)</f>
        <v>0</v>
      </c>
      <c r="HN30" s="44">
        <f>SUM(HN31:HN36)</f>
        <v>0</v>
      </c>
      <c r="HO30" s="44">
        <f>SUM(HO31:HO36)</f>
        <v>0</v>
      </c>
      <c r="HP30" s="44">
        <f>SUM(HP31:HP36)</f>
        <v>0</v>
      </c>
      <c r="HQ30" s="44">
        <f>SUM(HQ31:HQ36)</f>
        <v>0</v>
      </c>
      <c r="HR30" s="44">
        <f>SUM(HR31:HR36)</f>
        <v>0</v>
      </c>
      <c r="HS30" s="44">
        <f>SUM(HS31:HS36)</f>
        <v>0</v>
      </c>
      <c r="HT30" s="44">
        <f>SUM(HT31:HT36)</f>
        <v>0</v>
      </c>
      <c r="HU30" s="44">
        <f>SUM(HU31:HU36)</f>
        <v>0</v>
      </c>
      <c r="HV30" s="44">
        <f>SUM(HV31:HV36)</f>
        <v>0</v>
      </c>
      <c r="HW30" s="44">
        <f>SUM(HW31:HW36)</f>
        <v>0</v>
      </c>
      <c r="HX30" s="44">
        <f>SUM(HX31:HX36)</f>
        <v>0</v>
      </c>
      <c r="HY30" s="44">
        <f>SUM(HY31:HY36)</f>
        <v>0</v>
      </c>
      <c r="HZ30" s="44">
        <f>SUM(HZ31:HZ36)</f>
        <v>0</v>
      </c>
      <c r="IA30" s="44">
        <f>SUM(IA31:IA36)</f>
        <v>0</v>
      </c>
      <c r="IB30" s="44">
        <f>SUM(IB31:IB36)</f>
        <v>0</v>
      </c>
      <c r="IC30" s="44">
        <f>SUM(IC31:IC36)</f>
        <v>0</v>
      </c>
      <c r="ID30" s="44">
        <f>SUM(ID31:ID36)</f>
        <v>0</v>
      </c>
      <c r="IE30" s="44">
        <f>SUM(IE31:IE36)</f>
        <v>0</v>
      </c>
      <c r="IF30" s="44">
        <f>SUM(IF31:IF36)</f>
        <v>0</v>
      </c>
      <c r="IG30" s="44">
        <f>SUM(IG31:IG36)</f>
        <v>0</v>
      </c>
      <c r="IH30" s="44">
        <f>SUM(IH31:IH36)</f>
        <v>0</v>
      </c>
      <c r="II30" s="44">
        <f>SUM(II31:II36)</f>
        <v>0</v>
      </c>
      <c r="IJ30" s="44">
        <f>SUM(IJ31:IJ36)</f>
        <v>0</v>
      </c>
      <c r="IK30" s="44">
        <f>SUM(IK31:IK36)</f>
        <v>0</v>
      </c>
      <c r="IL30" s="44">
        <f>SUM(IL31:IL36)</f>
        <v>0</v>
      </c>
      <c r="IM30" s="44">
        <f>SUM(IM31:IM36)</f>
        <v>0</v>
      </c>
      <c r="IN30" s="44">
        <f>SUM(IN31:IN36)</f>
        <v>0</v>
      </c>
      <c r="IO30" s="44">
        <f>SUM(IO31:IO36)</f>
        <v>0</v>
      </c>
      <c r="IP30" s="44">
        <f>SUM(IP31:IP36)</f>
        <v>0</v>
      </c>
      <c r="IQ30" s="44">
        <f>SUM(IQ31:IQ36)</f>
        <v>0</v>
      </c>
      <c r="IV30" s="45"/>
    </row>
    <row r="31" spans="1:256" s="62" customFormat="1" ht="25.5" customHeight="1">
      <c r="A31" s="17">
        <v>151</v>
      </c>
      <c r="B31" s="16" t="s">
        <v>396</v>
      </c>
      <c r="C31" s="15">
        <f>SUM(D31:O31)</f>
        <v>0</v>
      </c>
      <c r="D31" s="42">
        <v>0</v>
      </c>
      <c r="E31" s="42">
        <v>0</v>
      </c>
      <c r="F31" s="42">
        <v>0</v>
      </c>
      <c r="G31" s="42">
        <v>0</v>
      </c>
      <c r="H31" s="42">
        <v>0</v>
      </c>
      <c r="I31" s="42">
        <v>0</v>
      </c>
      <c r="J31" s="42">
        <v>0</v>
      </c>
      <c r="K31" s="42">
        <v>0</v>
      </c>
      <c r="L31" s="42">
        <v>0</v>
      </c>
      <c r="M31" s="42">
        <v>0</v>
      </c>
      <c r="N31" s="42">
        <v>0</v>
      </c>
      <c r="O31" s="41">
        <v>0</v>
      </c>
      <c r="IV31" s="63"/>
    </row>
    <row r="32" spans="1:256" s="62" customFormat="1" ht="25.5" customHeight="1">
      <c r="A32" s="17">
        <v>152</v>
      </c>
      <c r="B32" s="16" t="s">
        <v>395</v>
      </c>
      <c r="C32" s="15">
        <f>SUM(D32:O32)</f>
        <v>880000</v>
      </c>
      <c r="D32" s="42">
        <v>0</v>
      </c>
      <c r="E32" s="42">
        <v>150000</v>
      </c>
      <c r="F32" s="42">
        <v>100000</v>
      </c>
      <c r="G32" s="42">
        <v>480000</v>
      </c>
      <c r="H32" s="42">
        <v>100000</v>
      </c>
      <c r="I32" s="42">
        <v>0</v>
      </c>
      <c r="J32" s="42">
        <v>50000</v>
      </c>
      <c r="K32" s="42">
        <v>0</v>
      </c>
      <c r="L32" s="42">
        <v>0</v>
      </c>
      <c r="M32" s="42">
        <v>0</v>
      </c>
      <c r="N32" s="42">
        <v>0</v>
      </c>
      <c r="O32" s="41">
        <v>0</v>
      </c>
      <c r="IV32" s="63"/>
    </row>
    <row r="33" spans="1:256" s="62" customFormat="1" ht="25.5" customHeight="1">
      <c r="A33" s="17">
        <v>153</v>
      </c>
      <c r="B33" s="16" t="s">
        <v>394</v>
      </c>
      <c r="C33" s="15">
        <f>SUM(D33:O33)</f>
        <v>0</v>
      </c>
      <c r="D33" s="42">
        <v>0</v>
      </c>
      <c r="E33" s="42">
        <v>0</v>
      </c>
      <c r="F33" s="42">
        <v>0</v>
      </c>
      <c r="G33" s="42">
        <v>0</v>
      </c>
      <c r="H33" s="42">
        <v>0</v>
      </c>
      <c r="I33" s="42">
        <v>0</v>
      </c>
      <c r="J33" s="42">
        <v>0</v>
      </c>
      <c r="K33" s="42">
        <v>0</v>
      </c>
      <c r="L33" s="42">
        <v>0</v>
      </c>
      <c r="M33" s="42">
        <v>0</v>
      </c>
      <c r="N33" s="42">
        <v>0</v>
      </c>
      <c r="O33" s="41">
        <v>0</v>
      </c>
      <c r="IV33" s="63"/>
    </row>
    <row r="34" spans="1:256" s="62" customFormat="1" ht="25.5" customHeight="1">
      <c r="A34" s="17">
        <v>154</v>
      </c>
      <c r="B34" s="16" t="s">
        <v>393</v>
      </c>
      <c r="C34" s="15">
        <f>SUM(D34:O34)</f>
        <v>0</v>
      </c>
      <c r="D34" s="42">
        <v>0</v>
      </c>
      <c r="E34" s="42">
        <v>0</v>
      </c>
      <c r="F34" s="42">
        <v>0</v>
      </c>
      <c r="G34" s="42">
        <v>0</v>
      </c>
      <c r="H34" s="42">
        <v>0</v>
      </c>
      <c r="I34" s="42">
        <v>0</v>
      </c>
      <c r="J34" s="42">
        <v>0</v>
      </c>
      <c r="K34" s="42">
        <v>0</v>
      </c>
      <c r="L34" s="42">
        <v>0</v>
      </c>
      <c r="M34" s="42">
        <v>0</v>
      </c>
      <c r="N34" s="42">
        <v>0</v>
      </c>
      <c r="O34" s="41">
        <v>0</v>
      </c>
      <c r="P34" s="69"/>
      <c r="IV34" s="63"/>
    </row>
    <row r="35" spans="1:256" s="62" customFormat="1" ht="25.5" customHeight="1">
      <c r="A35" s="17">
        <v>155</v>
      </c>
      <c r="B35" s="16" t="s">
        <v>392</v>
      </c>
      <c r="C35" s="15">
        <f>SUM(D35:O35)</f>
        <v>100000</v>
      </c>
      <c r="D35" s="42">
        <v>0</v>
      </c>
      <c r="E35" s="42">
        <v>0</v>
      </c>
      <c r="F35" s="42">
        <v>0</v>
      </c>
      <c r="G35" s="42">
        <v>0</v>
      </c>
      <c r="H35" s="42">
        <v>0</v>
      </c>
      <c r="I35" s="42">
        <v>0</v>
      </c>
      <c r="J35" s="42">
        <v>100000</v>
      </c>
      <c r="K35" s="42">
        <v>0</v>
      </c>
      <c r="L35" s="42">
        <v>0</v>
      </c>
      <c r="M35" s="42">
        <v>0</v>
      </c>
      <c r="N35" s="42">
        <v>0</v>
      </c>
      <c r="O35" s="41">
        <v>0</v>
      </c>
      <c r="IV35" s="63"/>
    </row>
    <row r="36" spans="1:256" s="62" customFormat="1" ht="25.5" customHeight="1">
      <c r="A36" s="17">
        <v>159</v>
      </c>
      <c r="B36" s="16" t="s">
        <v>391</v>
      </c>
      <c r="C36" s="15">
        <f>SUM(D36:O36)</f>
        <v>0</v>
      </c>
      <c r="D36" s="42">
        <v>0</v>
      </c>
      <c r="E36" s="42">
        <v>0</v>
      </c>
      <c r="F36" s="42">
        <v>0</v>
      </c>
      <c r="G36" s="42">
        <v>0</v>
      </c>
      <c r="H36" s="42">
        <v>0</v>
      </c>
      <c r="I36" s="42">
        <v>0</v>
      </c>
      <c r="J36" s="42">
        <v>0</v>
      </c>
      <c r="K36" s="42">
        <v>0</v>
      </c>
      <c r="L36" s="42">
        <v>0</v>
      </c>
      <c r="M36" s="42">
        <v>0</v>
      </c>
      <c r="N36" s="42">
        <v>0</v>
      </c>
      <c r="O36" s="41">
        <v>0</v>
      </c>
      <c r="IV36" s="63"/>
    </row>
    <row r="37" spans="1:256" s="44" customFormat="1" ht="25.5" customHeight="1">
      <c r="A37" s="26">
        <v>1600</v>
      </c>
      <c r="B37" s="21" t="s">
        <v>390</v>
      </c>
      <c r="C37" s="20">
        <f>SUM(D37:O37)</f>
        <v>0</v>
      </c>
      <c r="D37" s="19">
        <f>SUM(D38)</f>
        <v>0</v>
      </c>
      <c r="E37" s="19">
        <f>SUM(E38)</f>
        <v>0</v>
      </c>
      <c r="F37" s="19">
        <f>SUM(F38)</f>
        <v>0</v>
      </c>
      <c r="G37" s="19">
        <f>SUM(G38)</f>
        <v>0</v>
      </c>
      <c r="H37" s="19">
        <f>SUM(H38)</f>
        <v>0</v>
      </c>
      <c r="I37" s="19">
        <f>SUM(I38)</f>
        <v>0</v>
      </c>
      <c r="J37" s="19">
        <f>SUM(J38)</f>
        <v>0</v>
      </c>
      <c r="K37" s="19">
        <f>SUM(K38)</f>
        <v>0</v>
      </c>
      <c r="L37" s="19">
        <f>SUM(L38)</f>
        <v>0</v>
      </c>
      <c r="M37" s="19">
        <f>SUM(M38)</f>
        <v>0</v>
      </c>
      <c r="N37" s="19">
        <f>SUM(N38)</f>
        <v>0</v>
      </c>
      <c r="O37" s="18">
        <f>SUM(O38)</f>
        <v>0</v>
      </c>
      <c r="P37" s="44">
        <v>206</v>
      </c>
      <c r="IV37" s="45"/>
    </row>
    <row r="38" spans="1:256" s="44" customFormat="1" ht="25.5">
      <c r="A38" s="17">
        <v>161</v>
      </c>
      <c r="B38" s="16" t="s">
        <v>389</v>
      </c>
      <c r="C38" s="15">
        <f>SUM(D38:O38)</f>
        <v>0</v>
      </c>
      <c r="D38" s="42">
        <v>0</v>
      </c>
      <c r="E38" s="42">
        <v>0</v>
      </c>
      <c r="F38" s="42">
        <v>0</v>
      </c>
      <c r="G38" s="42">
        <v>0</v>
      </c>
      <c r="H38" s="42">
        <v>0</v>
      </c>
      <c r="I38" s="42">
        <v>0</v>
      </c>
      <c r="J38" s="42">
        <v>0</v>
      </c>
      <c r="K38" s="42">
        <v>0</v>
      </c>
      <c r="L38" s="42">
        <v>0</v>
      </c>
      <c r="M38" s="42">
        <v>0</v>
      </c>
      <c r="N38" s="42">
        <v>0</v>
      </c>
      <c r="O38" s="41">
        <v>0</v>
      </c>
      <c r="P38" s="68">
        <v>1</v>
      </c>
      <c r="Q38" s="67">
        <v>1</v>
      </c>
      <c r="R38" s="67">
        <v>1</v>
      </c>
      <c r="S38" s="67">
        <v>1</v>
      </c>
      <c r="T38" s="67">
        <v>1</v>
      </c>
      <c r="U38" s="67">
        <v>1</v>
      </c>
      <c r="V38" s="67">
        <v>1</v>
      </c>
      <c r="W38" s="67">
        <v>1</v>
      </c>
      <c r="X38" s="67">
        <v>1</v>
      </c>
      <c r="Y38" s="67">
        <v>1</v>
      </c>
      <c r="Z38" s="67">
        <v>1</v>
      </c>
      <c r="AA38" s="67">
        <v>1</v>
      </c>
      <c r="AB38" s="67">
        <v>1</v>
      </c>
      <c r="AC38" s="67">
        <v>1</v>
      </c>
      <c r="AD38" s="67">
        <v>1</v>
      </c>
      <c r="AE38" s="67">
        <v>1</v>
      </c>
      <c r="AF38" s="67">
        <v>1</v>
      </c>
      <c r="AG38" s="67">
        <v>1</v>
      </c>
      <c r="AH38" s="67">
        <v>1</v>
      </c>
      <c r="AI38" s="67">
        <v>1</v>
      </c>
      <c r="AJ38" s="67">
        <v>1</v>
      </c>
      <c r="AK38" s="67">
        <v>1</v>
      </c>
      <c r="AL38" s="67">
        <v>1</v>
      </c>
      <c r="AM38" s="67">
        <v>1</v>
      </c>
      <c r="AN38" s="67">
        <v>1</v>
      </c>
      <c r="AO38" s="67">
        <v>1</v>
      </c>
      <c r="AP38" s="67">
        <v>1</v>
      </c>
      <c r="AQ38" s="67">
        <v>1</v>
      </c>
      <c r="AR38" s="67">
        <v>1</v>
      </c>
      <c r="AS38" s="67">
        <v>1</v>
      </c>
      <c r="AT38" s="67">
        <v>1</v>
      </c>
      <c r="AU38" s="67">
        <v>1</v>
      </c>
      <c r="AV38" s="67">
        <v>1</v>
      </c>
      <c r="AW38" s="67">
        <v>1</v>
      </c>
      <c r="AX38" s="67">
        <v>1</v>
      </c>
      <c r="AY38" s="67">
        <v>1</v>
      </c>
      <c r="AZ38" s="67">
        <v>1</v>
      </c>
      <c r="BA38" s="67">
        <v>1</v>
      </c>
      <c r="BB38" s="67">
        <v>1</v>
      </c>
      <c r="BC38" s="67">
        <v>1</v>
      </c>
      <c r="BD38" s="67">
        <v>1</v>
      </c>
      <c r="BE38" s="67">
        <v>1</v>
      </c>
      <c r="BF38" s="67">
        <v>1</v>
      </c>
      <c r="BG38" s="67">
        <v>1</v>
      </c>
      <c r="BH38" s="67">
        <v>1</v>
      </c>
      <c r="BI38" s="67">
        <v>1</v>
      </c>
      <c r="BJ38" s="67">
        <v>1</v>
      </c>
      <c r="BK38" s="67">
        <v>1</v>
      </c>
      <c r="BL38" s="67">
        <v>1</v>
      </c>
      <c r="BM38" s="67">
        <v>1</v>
      </c>
      <c r="BN38" s="67">
        <v>1</v>
      </c>
      <c r="BO38" s="67">
        <v>1</v>
      </c>
      <c r="BP38" s="67">
        <v>1</v>
      </c>
      <c r="BQ38" s="67">
        <v>1</v>
      </c>
      <c r="BR38" s="67">
        <v>1</v>
      </c>
      <c r="BS38" s="67">
        <v>1</v>
      </c>
      <c r="BT38" s="67">
        <v>1</v>
      </c>
      <c r="BU38" s="67">
        <v>1</v>
      </c>
      <c r="BV38" s="67">
        <v>1</v>
      </c>
      <c r="BW38" s="67">
        <v>1</v>
      </c>
      <c r="BX38" s="67">
        <v>1</v>
      </c>
      <c r="BY38" s="67">
        <v>1</v>
      </c>
      <c r="BZ38" s="67">
        <v>1</v>
      </c>
      <c r="CA38" s="67">
        <v>1</v>
      </c>
      <c r="CB38" s="67">
        <v>1</v>
      </c>
      <c r="CC38" s="67">
        <v>1</v>
      </c>
      <c r="CD38" s="67">
        <v>1</v>
      </c>
      <c r="CE38" s="67">
        <v>1</v>
      </c>
      <c r="CF38" s="67">
        <v>1</v>
      </c>
      <c r="CG38" s="67">
        <v>1</v>
      </c>
      <c r="CH38" s="67">
        <v>1</v>
      </c>
      <c r="CI38" s="67">
        <v>1</v>
      </c>
      <c r="CJ38" s="67">
        <v>1</v>
      </c>
      <c r="CK38" s="67">
        <v>1</v>
      </c>
      <c r="CL38" s="67">
        <v>1</v>
      </c>
      <c r="CM38" s="67">
        <v>1</v>
      </c>
      <c r="CN38" s="67">
        <v>1</v>
      </c>
      <c r="CO38" s="67">
        <v>1</v>
      </c>
      <c r="CP38" s="67">
        <v>1</v>
      </c>
      <c r="CQ38" s="67">
        <v>1</v>
      </c>
      <c r="CR38" s="67">
        <v>1</v>
      </c>
      <c r="CS38" s="67">
        <v>1</v>
      </c>
      <c r="CT38" s="67">
        <v>1</v>
      </c>
      <c r="CU38" s="67">
        <v>1</v>
      </c>
      <c r="CV38" s="67">
        <v>1</v>
      </c>
      <c r="CW38" s="67">
        <v>1</v>
      </c>
      <c r="CX38" s="67">
        <v>1</v>
      </c>
      <c r="CY38" s="67">
        <v>1</v>
      </c>
      <c r="CZ38" s="67">
        <v>1</v>
      </c>
      <c r="DA38" s="67">
        <v>1</v>
      </c>
      <c r="DB38" s="67">
        <v>1</v>
      </c>
      <c r="DC38" s="67">
        <v>1</v>
      </c>
      <c r="DD38" s="67">
        <v>1</v>
      </c>
      <c r="DE38" s="67">
        <v>1</v>
      </c>
      <c r="DF38" s="67">
        <v>1</v>
      </c>
      <c r="DG38" s="67">
        <v>1</v>
      </c>
      <c r="DH38" s="67">
        <v>1</v>
      </c>
      <c r="DI38" s="67">
        <v>1</v>
      </c>
      <c r="DJ38" s="67">
        <v>1</v>
      </c>
      <c r="DK38" s="67">
        <v>1</v>
      </c>
      <c r="DL38" s="67">
        <v>1</v>
      </c>
      <c r="DM38" s="67">
        <v>1</v>
      </c>
      <c r="DN38" s="67">
        <v>1</v>
      </c>
      <c r="DO38" s="67">
        <v>1</v>
      </c>
      <c r="DP38" s="67">
        <v>1</v>
      </c>
      <c r="DQ38" s="67">
        <v>1</v>
      </c>
      <c r="DR38" s="67">
        <v>1</v>
      </c>
      <c r="DS38" s="67">
        <v>1</v>
      </c>
      <c r="DT38" s="67">
        <v>1</v>
      </c>
      <c r="DU38" s="67">
        <v>1</v>
      </c>
      <c r="DV38" s="67">
        <v>1</v>
      </c>
      <c r="DW38" s="67">
        <v>1</v>
      </c>
      <c r="DX38" s="67">
        <v>1</v>
      </c>
      <c r="DY38" s="67">
        <v>1</v>
      </c>
      <c r="DZ38" s="67">
        <v>1</v>
      </c>
      <c r="EA38" s="67">
        <v>1</v>
      </c>
      <c r="EB38" s="67">
        <v>1</v>
      </c>
      <c r="EC38" s="67">
        <v>1</v>
      </c>
      <c r="ED38" s="67">
        <v>1</v>
      </c>
      <c r="EE38" s="67">
        <v>1</v>
      </c>
      <c r="EF38" s="67">
        <v>1</v>
      </c>
      <c r="EG38" s="67">
        <v>1</v>
      </c>
      <c r="EH38" s="67">
        <v>1</v>
      </c>
      <c r="EI38" s="67">
        <v>1</v>
      </c>
      <c r="EJ38" s="67">
        <v>1</v>
      </c>
      <c r="EK38" s="67">
        <v>1</v>
      </c>
      <c r="EL38" s="67">
        <v>1</v>
      </c>
      <c r="EM38" s="67">
        <v>1</v>
      </c>
      <c r="EN38" s="67">
        <v>1</v>
      </c>
      <c r="EO38" s="67">
        <v>1</v>
      </c>
      <c r="EP38" s="67">
        <v>1</v>
      </c>
      <c r="EQ38" s="67">
        <v>1</v>
      </c>
      <c r="ER38" s="67">
        <v>1</v>
      </c>
      <c r="ES38" s="67">
        <v>1</v>
      </c>
      <c r="ET38" s="67">
        <v>1</v>
      </c>
      <c r="EU38" s="67">
        <v>1</v>
      </c>
      <c r="EV38" s="67">
        <v>1</v>
      </c>
      <c r="EW38" s="67">
        <v>1</v>
      </c>
      <c r="EX38" s="67">
        <v>1</v>
      </c>
      <c r="EY38" s="67">
        <v>1</v>
      </c>
      <c r="EZ38" s="67">
        <v>1</v>
      </c>
      <c r="FA38" s="67">
        <v>1</v>
      </c>
      <c r="FB38" s="67">
        <v>1</v>
      </c>
      <c r="FC38" s="67">
        <v>1</v>
      </c>
      <c r="FD38" s="67">
        <v>1</v>
      </c>
      <c r="FE38" s="67">
        <v>1</v>
      </c>
      <c r="FF38" s="67">
        <v>1</v>
      </c>
      <c r="FG38" s="67">
        <v>1</v>
      </c>
      <c r="FH38" s="67">
        <v>1</v>
      </c>
      <c r="FI38" s="67">
        <v>1</v>
      </c>
      <c r="FJ38" s="67">
        <v>1</v>
      </c>
      <c r="FK38" s="67">
        <v>1</v>
      </c>
      <c r="FL38" s="67">
        <v>1</v>
      </c>
      <c r="FM38" s="67">
        <v>1</v>
      </c>
      <c r="FN38" s="67">
        <v>1</v>
      </c>
      <c r="FO38" s="67">
        <v>1</v>
      </c>
      <c r="FP38" s="67">
        <v>1</v>
      </c>
      <c r="FQ38" s="67">
        <v>1</v>
      </c>
      <c r="FR38" s="67">
        <v>1</v>
      </c>
      <c r="FS38" s="67">
        <v>1</v>
      </c>
      <c r="FT38" s="67">
        <v>1</v>
      </c>
      <c r="FU38" s="67">
        <v>1</v>
      </c>
      <c r="FV38" s="67">
        <v>1</v>
      </c>
      <c r="FW38" s="67">
        <v>1</v>
      </c>
      <c r="FX38" s="67">
        <v>1</v>
      </c>
      <c r="FY38" s="67">
        <v>1</v>
      </c>
      <c r="FZ38" s="67">
        <v>1</v>
      </c>
      <c r="GA38" s="67">
        <v>1</v>
      </c>
      <c r="GB38" s="67">
        <v>1</v>
      </c>
      <c r="GC38" s="67">
        <v>1</v>
      </c>
      <c r="GD38" s="67">
        <v>1</v>
      </c>
      <c r="GE38" s="67">
        <v>1</v>
      </c>
      <c r="GF38" s="67">
        <v>1</v>
      </c>
      <c r="GG38" s="67">
        <v>1</v>
      </c>
      <c r="GH38" s="67">
        <v>1</v>
      </c>
      <c r="GI38" s="67">
        <v>1</v>
      </c>
      <c r="GJ38" s="67">
        <v>1</v>
      </c>
      <c r="GK38" s="67">
        <v>1</v>
      </c>
      <c r="GL38" s="67">
        <v>1</v>
      </c>
      <c r="GM38" s="67">
        <v>1</v>
      </c>
      <c r="GN38" s="67">
        <v>1</v>
      </c>
      <c r="GO38" s="67">
        <v>1</v>
      </c>
      <c r="GP38" s="67">
        <v>1</v>
      </c>
      <c r="GQ38" s="67">
        <v>1</v>
      </c>
      <c r="GR38" s="67">
        <v>1</v>
      </c>
      <c r="GS38" s="67">
        <v>1</v>
      </c>
      <c r="GT38" s="67">
        <v>1</v>
      </c>
      <c r="GU38" s="67">
        <v>1</v>
      </c>
      <c r="GV38" s="67">
        <v>1</v>
      </c>
      <c r="GW38" s="67">
        <v>1</v>
      </c>
      <c r="GX38" s="67">
        <v>1</v>
      </c>
      <c r="GY38" s="67">
        <v>1</v>
      </c>
      <c r="GZ38" s="67">
        <v>1</v>
      </c>
      <c r="HA38" s="67">
        <v>1</v>
      </c>
      <c r="HB38" s="67">
        <v>1</v>
      </c>
      <c r="HC38" s="67">
        <v>1</v>
      </c>
      <c r="HD38" s="67">
        <v>1</v>
      </c>
      <c r="HE38" s="67">
        <v>1</v>
      </c>
      <c r="HF38" s="67">
        <v>1</v>
      </c>
      <c r="HG38" s="67">
        <v>1</v>
      </c>
      <c r="HH38" s="67">
        <v>1</v>
      </c>
      <c r="HI38" s="67">
        <v>1</v>
      </c>
      <c r="HJ38" s="67">
        <v>1</v>
      </c>
      <c r="HK38" s="67">
        <v>1</v>
      </c>
      <c r="HL38" s="67">
        <v>1</v>
      </c>
      <c r="HM38" s="67">
        <v>1</v>
      </c>
      <c r="HN38" s="67">
        <v>1</v>
      </c>
      <c r="HO38" s="67">
        <v>1</v>
      </c>
      <c r="HP38" s="67">
        <v>1</v>
      </c>
      <c r="HQ38" s="67">
        <v>1</v>
      </c>
      <c r="HR38" s="67">
        <v>1</v>
      </c>
      <c r="HS38" s="67">
        <v>1</v>
      </c>
      <c r="HT38" s="67">
        <v>1</v>
      </c>
      <c r="HU38" s="67">
        <v>1</v>
      </c>
      <c r="HV38" s="67">
        <v>1</v>
      </c>
      <c r="HW38" s="67">
        <v>1</v>
      </c>
      <c r="HX38" s="67">
        <v>1</v>
      </c>
      <c r="HY38" s="67">
        <v>1</v>
      </c>
      <c r="HZ38" s="67">
        <v>1</v>
      </c>
      <c r="IA38" s="67">
        <v>1</v>
      </c>
      <c r="IB38" s="67">
        <v>1</v>
      </c>
      <c r="IC38" s="67">
        <v>1</v>
      </c>
      <c r="ID38" s="67">
        <v>1</v>
      </c>
      <c r="IE38" s="67">
        <v>1</v>
      </c>
      <c r="IF38" s="67">
        <v>1</v>
      </c>
      <c r="IG38" s="67">
        <v>1</v>
      </c>
      <c r="IH38" s="67">
        <v>1</v>
      </c>
      <c r="II38" s="67">
        <v>1</v>
      </c>
      <c r="IJ38" s="67">
        <v>1</v>
      </c>
      <c r="IK38" s="67">
        <v>1</v>
      </c>
      <c r="IL38" s="67">
        <v>1</v>
      </c>
      <c r="IM38" s="67">
        <v>1</v>
      </c>
      <c r="IN38" s="67">
        <v>1</v>
      </c>
      <c r="IO38" s="67">
        <v>1</v>
      </c>
      <c r="IP38" s="67">
        <v>1</v>
      </c>
      <c r="IQ38" s="67">
        <v>1</v>
      </c>
      <c r="IV38" s="45"/>
    </row>
    <row r="39" spans="1:256" s="44" customFormat="1" ht="25.5" customHeight="1">
      <c r="A39" s="22">
        <v>1700</v>
      </c>
      <c r="B39" s="25" t="s">
        <v>388</v>
      </c>
      <c r="C39" s="20">
        <f>SUM(D39:O39)</f>
        <v>1036000</v>
      </c>
      <c r="D39" s="19">
        <f>SUM(D40:D41)</f>
        <v>0</v>
      </c>
      <c r="E39" s="19">
        <f>SUM(E40:E41)</f>
        <v>0</v>
      </c>
      <c r="F39" s="19">
        <f>SUM(F40:F41)</f>
        <v>0</v>
      </c>
      <c r="G39" s="19">
        <f>SUM(G40:G41)</f>
        <v>0</v>
      </c>
      <c r="H39" s="19">
        <f>SUM(H40:H41)</f>
        <v>0</v>
      </c>
      <c r="I39" s="19">
        <f>SUM(I40:I41)</f>
        <v>0</v>
      </c>
      <c r="J39" s="19">
        <f>SUM(J40:J41)</f>
        <v>1036000</v>
      </c>
      <c r="K39" s="19">
        <f>SUM(K40:K41)</f>
        <v>0</v>
      </c>
      <c r="L39" s="19">
        <f>SUM(L40:L41)</f>
        <v>0</v>
      </c>
      <c r="M39" s="19">
        <f>SUM(M40:M41)</f>
        <v>0</v>
      </c>
      <c r="N39" s="19">
        <f>SUM(N40:N41)</f>
        <v>0</v>
      </c>
      <c r="O39" s="18">
        <f>SUM(O40:O41)</f>
        <v>0</v>
      </c>
      <c r="P39" s="44">
        <v>210</v>
      </c>
      <c r="IV39" s="45"/>
    </row>
    <row r="40" spans="1:256" s="44" customFormat="1" ht="25.5" customHeight="1">
      <c r="A40" s="17">
        <v>171</v>
      </c>
      <c r="B40" s="16" t="s">
        <v>387</v>
      </c>
      <c r="C40" s="15">
        <f>SUM(D40:O40)</f>
        <v>1036000</v>
      </c>
      <c r="D40" s="14">
        <v>0</v>
      </c>
      <c r="E40" s="14">
        <v>0</v>
      </c>
      <c r="F40" s="14">
        <v>0</v>
      </c>
      <c r="G40" s="14">
        <v>0</v>
      </c>
      <c r="H40" s="14">
        <v>0</v>
      </c>
      <c r="I40" s="14">
        <v>0</v>
      </c>
      <c r="J40" s="14">
        <v>1036000</v>
      </c>
      <c r="K40" s="14">
        <v>0</v>
      </c>
      <c r="L40" s="14">
        <v>0</v>
      </c>
      <c r="M40" s="14">
        <v>0</v>
      </c>
      <c r="N40" s="14">
        <v>0</v>
      </c>
      <c r="O40" s="13">
        <v>0</v>
      </c>
      <c r="P40" s="44">
        <v>212</v>
      </c>
      <c r="IV40" s="45"/>
    </row>
    <row r="41" spans="1:256" s="44" customFormat="1" ht="25.5" customHeight="1">
      <c r="A41" s="17">
        <v>172</v>
      </c>
      <c r="B41" s="16" t="s">
        <v>386</v>
      </c>
      <c r="C41" s="15">
        <f>SUM(D41:O41)</f>
        <v>0</v>
      </c>
      <c r="D41" s="14">
        <v>0</v>
      </c>
      <c r="E41" s="14">
        <v>0</v>
      </c>
      <c r="F41" s="14">
        <v>0</v>
      </c>
      <c r="G41" s="14">
        <v>0</v>
      </c>
      <c r="H41" s="14">
        <v>0</v>
      </c>
      <c r="I41" s="14">
        <v>0</v>
      </c>
      <c r="J41" s="14">
        <v>0</v>
      </c>
      <c r="K41" s="14">
        <v>0</v>
      </c>
      <c r="L41" s="14">
        <v>0</v>
      </c>
      <c r="M41" s="14">
        <v>0</v>
      </c>
      <c r="N41" s="14">
        <v>0</v>
      </c>
      <c r="O41" s="13">
        <v>0</v>
      </c>
      <c r="P41" s="44">
        <v>214</v>
      </c>
      <c r="IV41" s="45"/>
    </row>
    <row r="42" spans="1:256" s="46" customFormat="1" ht="25.5" customHeight="1">
      <c r="A42" s="39">
        <v>2000</v>
      </c>
      <c r="B42" s="38" t="s">
        <v>385</v>
      </c>
      <c r="C42" s="37">
        <f>SUM(D42:O42)</f>
        <v>22830453.4</v>
      </c>
      <c r="D42" s="36">
        <f>D43+D52+D56+D66+D76+D84+D87+D93+D97</f>
        <v>2948988.4</v>
      </c>
      <c r="E42" s="36">
        <f>E43+E52+E56+E66+E76+E84+E87+E93+E97</f>
        <v>1791315</v>
      </c>
      <c r="F42" s="36">
        <f>F43+F52+F56+F66+F76+F84+F87+F93+F97</f>
        <v>1791315</v>
      </c>
      <c r="G42" s="36">
        <f>G43+G52+G56+G66+G76+G84+G87+G93+G97</f>
        <v>1791315</v>
      </c>
      <c r="H42" s="36">
        <f>H43+H52+H56+H66+H76+H84+H87+H93+H97</f>
        <v>1791315</v>
      </c>
      <c r="I42" s="36">
        <f>I43+I52+I56+I66+I76+I84+I87+I93+I97</f>
        <v>1816315</v>
      </c>
      <c r="J42" s="36">
        <f>J43+J52+J56+J66+J76+J84+J87+J93+J97</f>
        <v>1901315</v>
      </c>
      <c r="K42" s="36">
        <f>K43+K52+K56+K66+K76+K84+K87+K93+K97</f>
        <v>1791315</v>
      </c>
      <c r="L42" s="36">
        <f>L43+L52+L56+L66+L76+L84+L87+L93+L97</f>
        <v>1791315</v>
      </c>
      <c r="M42" s="36">
        <f>M43+M52+M56+M66+M76+M84+M87+M93+M97</f>
        <v>1791315</v>
      </c>
      <c r="N42" s="36">
        <f>N43+N52+N56+N66+N76+N84+N87+N93+N97</f>
        <v>1791315</v>
      </c>
      <c r="O42" s="35">
        <f>O43+O52+O56+O66+O76+O84+O87+O93+O97</f>
        <v>1833315</v>
      </c>
      <c r="P42" s="46">
        <v>216</v>
      </c>
      <c r="IV42" s="45"/>
    </row>
    <row r="43" spans="1:256" s="44" customFormat="1" ht="45">
      <c r="A43" s="26">
        <v>2100</v>
      </c>
      <c r="B43" s="25" t="s">
        <v>384</v>
      </c>
      <c r="C43" s="20">
        <f>SUM(D43:O43)</f>
        <v>2004600</v>
      </c>
      <c r="D43" s="19">
        <f>SUM(D44:D51)</f>
        <v>194550</v>
      </c>
      <c r="E43" s="19">
        <f>SUM(E44:E51)</f>
        <v>164550</v>
      </c>
      <c r="F43" s="19">
        <f>SUM(F44:F51)</f>
        <v>164550</v>
      </c>
      <c r="G43" s="19">
        <f>SUM(G44:G51)</f>
        <v>164550</v>
      </c>
      <c r="H43" s="19">
        <f>SUM(H44:H51)</f>
        <v>164550</v>
      </c>
      <c r="I43" s="19">
        <f>SUM(I44:I51)</f>
        <v>164550</v>
      </c>
      <c r="J43" s="19">
        <f>SUM(J44:J51)</f>
        <v>164550</v>
      </c>
      <c r="K43" s="19">
        <f>SUM(K44:K51)</f>
        <v>164550</v>
      </c>
      <c r="L43" s="19">
        <f>SUM(L44:L51)</f>
        <v>164550</v>
      </c>
      <c r="M43" s="19">
        <f>SUM(M44:M51)</f>
        <v>164550</v>
      </c>
      <c r="N43" s="19">
        <f>SUM(N44:N51)</f>
        <v>164550</v>
      </c>
      <c r="O43" s="18">
        <f>SUM(O44:O51)</f>
        <v>164550</v>
      </c>
      <c r="P43" s="44">
        <v>224</v>
      </c>
      <c r="IV43" s="45"/>
    </row>
    <row r="44" spans="1:256" s="62" customFormat="1" ht="25.5" customHeight="1">
      <c r="A44" s="17">
        <v>211</v>
      </c>
      <c r="B44" s="16" t="s">
        <v>383</v>
      </c>
      <c r="C44" s="15">
        <f>SUM(D44:O44)</f>
        <v>1002600</v>
      </c>
      <c r="D44" s="14">
        <v>83550</v>
      </c>
      <c r="E44" s="14">
        <v>83550</v>
      </c>
      <c r="F44" s="14">
        <v>83550</v>
      </c>
      <c r="G44" s="14">
        <v>83550</v>
      </c>
      <c r="H44" s="14">
        <v>83550</v>
      </c>
      <c r="I44" s="14">
        <v>83550</v>
      </c>
      <c r="J44" s="14">
        <v>83550</v>
      </c>
      <c r="K44" s="14">
        <v>83550</v>
      </c>
      <c r="L44" s="14">
        <v>83550</v>
      </c>
      <c r="M44" s="14">
        <v>83550</v>
      </c>
      <c r="N44" s="14">
        <v>83550</v>
      </c>
      <c r="O44" s="14">
        <v>83550</v>
      </c>
      <c r="IV44" s="63"/>
    </row>
    <row r="45" spans="1:256" s="62" customFormat="1" ht="25.5" customHeight="1">
      <c r="A45" s="17">
        <v>212</v>
      </c>
      <c r="B45" s="16" t="s">
        <v>382</v>
      </c>
      <c r="C45" s="15">
        <f>SUM(D45:O45)</f>
        <v>636000</v>
      </c>
      <c r="D45" s="14">
        <v>53000</v>
      </c>
      <c r="E45" s="14">
        <v>53000</v>
      </c>
      <c r="F45" s="14">
        <v>53000</v>
      </c>
      <c r="G45" s="14">
        <v>53000</v>
      </c>
      <c r="H45" s="14">
        <v>53000</v>
      </c>
      <c r="I45" s="14">
        <v>53000</v>
      </c>
      <c r="J45" s="14">
        <v>53000</v>
      </c>
      <c r="K45" s="14">
        <v>53000</v>
      </c>
      <c r="L45" s="14">
        <v>53000</v>
      </c>
      <c r="M45" s="14">
        <v>53000</v>
      </c>
      <c r="N45" s="14">
        <v>53000</v>
      </c>
      <c r="O45" s="14">
        <v>53000</v>
      </c>
      <c r="IV45" s="63"/>
    </row>
    <row r="46" spans="1:256" s="62" customFormat="1" ht="25.5" customHeight="1">
      <c r="A46" s="17">
        <v>213</v>
      </c>
      <c r="B46" s="16" t="s">
        <v>381</v>
      </c>
      <c r="C46" s="15">
        <f>SUM(D46:O46)</f>
        <v>0</v>
      </c>
      <c r="D46" s="14">
        <v>0</v>
      </c>
      <c r="E46" s="14">
        <v>0</v>
      </c>
      <c r="F46" s="14">
        <v>0</v>
      </c>
      <c r="G46" s="14">
        <v>0</v>
      </c>
      <c r="H46" s="14">
        <v>0</v>
      </c>
      <c r="I46" s="14">
        <v>0</v>
      </c>
      <c r="J46" s="14">
        <v>0</v>
      </c>
      <c r="K46" s="14">
        <v>0</v>
      </c>
      <c r="L46" s="14">
        <v>0</v>
      </c>
      <c r="M46" s="14">
        <v>0</v>
      </c>
      <c r="N46" s="14">
        <v>0</v>
      </c>
      <c r="O46" s="13">
        <v>0</v>
      </c>
      <c r="IV46" s="63"/>
    </row>
    <row r="47" spans="1:256" s="62" customFormat="1" ht="25.5">
      <c r="A47" s="17">
        <v>214</v>
      </c>
      <c r="B47" s="16" t="s">
        <v>380</v>
      </c>
      <c r="C47" s="15">
        <f>SUM(D47:O47)</f>
        <v>14400</v>
      </c>
      <c r="D47" s="14">
        <v>1200</v>
      </c>
      <c r="E47" s="14">
        <v>1200</v>
      </c>
      <c r="F47" s="14">
        <v>1200</v>
      </c>
      <c r="G47" s="14">
        <v>1200</v>
      </c>
      <c r="H47" s="14">
        <v>1200</v>
      </c>
      <c r="I47" s="14">
        <v>1200</v>
      </c>
      <c r="J47" s="14">
        <v>1200</v>
      </c>
      <c r="K47" s="14">
        <v>1200</v>
      </c>
      <c r="L47" s="14">
        <v>1200</v>
      </c>
      <c r="M47" s="14">
        <v>1200</v>
      </c>
      <c r="N47" s="14">
        <v>1200</v>
      </c>
      <c r="O47" s="14">
        <v>1200</v>
      </c>
      <c r="IV47" s="63"/>
    </row>
    <row r="48" spans="1:256" s="62" customFormat="1" ht="25.5" customHeight="1">
      <c r="A48" s="17">
        <v>215</v>
      </c>
      <c r="B48" s="16" t="s">
        <v>379</v>
      </c>
      <c r="C48" s="15">
        <f>SUM(D48:O48)</f>
        <v>21600</v>
      </c>
      <c r="D48" s="14">
        <v>1800</v>
      </c>
      <c r="E48" s="14">
        <v>1800</v>
      </c>
      <c r="F48" s="14">
        <v>1800</v>
      </c>
      <c r="G48" s="14">
        <v>1800</v>
      </c>
      <c r="H48" s="14">
        <v>1800</v>
      </c>
      <c r="I48" s="14">
        <v>1800</v>
      </c>
      <c r="J48" s="14">
        <v>1800</v>
      </c>
      <c r="K48" s="14">
        <v>1800</v>
      </c>
      <c r="L48" s="14">
        <v>1800</v>
      </c>
      <c r="M48" s="14">
        <v>1800</v>
      </c>
      <c r="N48" s="14">
        <v>1800</v>
      </c>
      <c r="O48" s="14">
        <v>1800</v>
      </c>
      <c r="IV48" s="63"/>
    </row>
    <row r="49" spans="1:256" s="62" customFormat="1" ht="25.5" customHeight="1">
      <c r="A49" s="17">
        <v>216</v>
      </c>
      <c r="B49" s="16" t="s">
        <v>378</v>
      </c>
      <c r="C49" s="15">
        <f>SUM(D49:O49)</f>
        <v>300000</v>
      </c>
      <c r="D49" s="14">
        <v>25000</v>
      </c>
      <c r="E49" s="14">
        <v>25000</v>
      </c>
      <c r="F49" s="14">
        <v>25000</v>
      </c>
      <c r="G49" s="14">
        <v>25000</v>
      </c>
      <c r="H49" s="14">
        <v>25000</v>
      </c>
      <c r="I49" s="14">
        <v>25000</v>
      </c>
      <c r="J49" s="14">
        <v>25000</v>
      </c>
      <c r="K49" s="14">
        <v>25000</v>
      </c>
      <c r="L49" s="14">
        <v>25000</v>
      </c>
      <c r="M49" s="14">
        <v>25000</v>
      </c>
      <c r="N49" s="14">
        <v>25000</v>
      </c>
      <c r="O49" s="14">
        <v>25000</v>
      </c>
      <c r="IV49" s="63"/>
    </row>
    <row r="50" spans="1:256" s="62" customFormat="1" ht="25.5" customHeight="1">
      <c r="A50" s="17">
        <v>217</v>
      </c>
      <c r="B50" s="16" t="s">
        <v>377</v>
      </c>
      <c r="C50" s="15">
        <f>SUM(D50:O50)</f>
        <v>0</v>
      </c>
      <c r="D50" s="66" t="s">
        <v>376</v>
      </c>
      <c r="E50" s="66" t="s">
        <v>376</v>
      </c>
      <c r="F50" s="66" t="s">
        <v>376</v>
      </c>
      <c r="G50" s="66" t="s">
        <v>376</v>
      </c>
      <c r="H50" s="66" t="s">
        <v>376</v>
      </c>
      <c r="I50" s="66" t="s">
        <v>376</v>
      </c>
      <c r="J50" s="66" t="s">
        <v>376</v>
      </c>
      <c r="K50" s="66" t="s">
        <v>376</v>
      </c>
      <c r="L50" s="66" t="s">
        <v>376</v>
      </c>
      <c r="M50" s="66" t="s">
        <v>376</v>
      </c>
      <c r="N50" s="66" t="s">
        <v>376</v>
      </c>
      <c r="O50" s="66" t="s">
        <v>376</v>
      </c>
      <c r="IV50" s="63"/>
    </row>
    <row r="51" spans="1:256" s="62" customFormat="1" ht="25.5">
      <c r="A51" s="17">
        <v>218</v>
      </c>
      <c r="B51" s="16" t="s">
        <v>375</v>
      </c>
      <c r="C51" s="15">
        <f>SUM(D51:O51)</f>
        <v>30000</v>
      </c>
      <c r="D51" s="14">
        <v>30000</v>
      </c>
      <c r="E51" s="14">
        <v>0</v>
      </c>
      <c r="F51" s="14">
        <v>0</v>
      </c>
      <c r="G51" s="14">
        <v>0</v>
      </c>
      <c r="H51" s="14">
        <v>0</v>
      </c>
      <c r="I51" s="14">
        <v>0</v>
      </c>
      <c r="J51" s="14">
        <v>0</v>
      </c>
      <c r="K51" s="14">
        <v>0</v>
      </c>
      <c r="L51" s="14">
        <v>0</v>
      </c>
      <c r="M51" s="14">
        <v>0</v>
      </c>
      <c r="N51" s="14">
        <v>0</v>
      </c>
      <c r="O51" s="13">
        <v>0</v>
      </c>
      <c r="IV51" s="63"/>
    </row>
    <row r="52" spans="1:256" s="44" customFormat="1" ht="25.5" customHeight="1">
      <c r="A52" s="26">
        <v>2200</v>
      </c>
      <c r="B52" s="25" t="s">
        <v>374</v>
      </c>
      <c r="C52" s="20">
        <f>SUM(D52:O52)</f>
        <v>1903980</v>
      </c>
      <c r="D52" s="19">
        <f>SUM(D53:D55)</f>
        <v>158665</v>
      </c>
      <c r="E52" s="19">
        <f>SUM(E53:E55)</f>
        <v>158665</v>
      </c>
      <c r="F52" s="19">
        <f>SUM(F53:F55)</f>
        <v>158665</v>
      </c>
      <c r="G52" s="19">
        <f>SUM(G53:G55)</f>
        <v>158665</v>
      </c>
      <c r="H52" s="19">
        <f>SUM(H53:H55)</f>
        <v>158665</v>
      </c>
      <c r="I52" s="19">
        <f>SUM(I53:I55)</f>
        <v>158665</v>
      </c>
      <c r="J52" s="19">
        <f>SUM(J53:J55)</f>
        <v>158665</v>
      </c>
      <c r="K52" s="19">
        <f>SUM(K53:K55)</f>
        <v>158665</v>
      </c>
      <c r="L52" s="19">
        <f>SUM(L53:L55)</f>
        <v>158665</v>
      </c>
      <c r="M52" s="19">
        <f>SUM(M53:M55)</f>
        <v>158665</v>
      </c>
      <c r="N52" s="19">
        <f>SUM(N53:N55)</f>
        <v>158665</v>
      </c>
      <c r="O52" s="18">
        <f>SUM(O53:O55)</f>
        <v>158665</v>
      </c>
      <c r="P52" s="44">
        <v>305</v>
      </c>
      <c r="IV52" s="45"/>
    </row>
    <row r="53" spans="1:256" s="44" customFormat="1" ht="25.5" customHeight="1">
      <c r="A53" s="17">
        <v>221</v>
      </c>
      <c r="B53" s="16" t="s">
        <v>373</v>
      </c>
      <c r="C53" s="15">
        <f>SUM(D53:O53)</f>
        <v>1878780</v>
      </c>
      <c r="D53" s="14">
        <v>156565</v>
      </c>
      <c r="E53" s="14">
        <v>156565</v>
      </c>
      <c r="F53" s="14">
        <v>156565</v>
      </c>
      <c r="G53" s="14">
        <v>156565</v>
      </c>
      <c r="H53" s="14">
        <v>156565</v>
      </c>
      <c r="I53" s="14">
        <v>156565</v>
      </c>
      <c r="J53" s="14">
        <v>156565</v>
      </c>
      <c r="K53" s="14">
        <v>156565</v>
      </c>
      <c r="L53" s="14">
        <v>156565</v>
      </c>
      <c r="M53" s="14">
        <v>156565</v>
      </c>
      <c r="N53" s="14">
        <v>156565</v>
      </c>
      <c r="O53" s="14">
        <v>156565</v>
      </c>
      <c r="IV53" s="45"/>
    </row>
    <row r="54" spans="1:256" s="44" customFormat="1" ht="25.5" customHeight="1">
      <c r="A54" s="17">
        <v>222</v>
      </c>
      <c r="B54" s="16" t="s">
        <v>372</v>
      </c>
      <c r="C54" s="15">
        <f>SUM(D54:O54)</f>
        <v>0</v>
      </c>
      <c r="D54" s="14">
        <v>0</v>
      </c>
      <c r="E54" s="14">
        <v>0</v>
      </c>
      <c r="F54" s="14">
        <v>0</v>
      </c>
      <c r="G54" s="14">
        <v>0</v>
      </c>
      <c r="H54" s="14">
        <v>0</v>
      </c>
      <c r="I54" s="14">
        <v>0</v>
      </c>
      <c r="J54" s="14">
        <v>0</v>
      </c>
      <c r="K54" s="14">
        <v>0</v>
      </c>
      <c r="L54" s="14">
        <v>0</v>
      </c>
      <c r="M54" s="14">
        <v>0</v>
      </c>
      <c r="N54" s="14">
        <v>0</v>
      </c>
      <c r="O54" s="13">
        <v>0</v>
      </c>
      <c r="IV54" s="45"/>
    </row>
    <row r="55" spans="1:256" s="44" customFormat="1" ht="25.5" customHeight="1">
      <c r="A55" s="17">
        <v>223</v>
      </c>
      <c r="B55" s="16" t="s">
        <v>371</v>
      </c>
      <c r="C55" s="15">
        <f>SUM(D55:O55)</f>
        <v>25200</v>
      </c>
      <c r="D55" s="14">
        <v>2100</v>
      </c>
      <c r="E55" s="14">
        <v>2100</v>
      </c>
      <c r="F55" s="14">
        <v>2100</v>
      </c>
      <c r="G55" s="14">
        <v>2100</v>
      </c>
      <c r="H55" s="14">
        <v>2100</v>
      </c>
      <c r="I55" s="14">
        <v>2100</v>
      </c>
      <c r="J55" s="14">
        <v>2100</v>
      </c>
      <c r="K55" s="14">
        <v>2100</v>
      </c>
      <c r="L55" s="14">
        <v>2100</v>
      </c>
      <c r="M55" s="14">
        <v>2100</v>
      </c>
      <c r="N55" s="14">
        <v>2100</v>
      </c>
      <c r="O55" s="14">
        <v>2100</v>
      </c>
      <c r="IV55" s="45"/>
    </row>
    <row r="56" spans="1:256" s="44" customFormat="1" ht="30">
      <c r="A56" s="26">
        <v>2300</v>
      </c>
      <c r="B56" s="25" t="s">
        <v>370</v>
      </c>
      <c r="C56" s="20">
        <f>SUM(D56:O56)</f>
        <v>30000</v>
      </c>
      <c r="D56" s="19">
        <f>SUM(D57:D65)</f>
        <v>2500</v>
      </c>
      <c r="E56" s="19">
        <f>SUM(E57:E65)</f>
        <v>2500</v>
      </c>
      <c r="F56" s="19">
        <f>SUM(F57:F65)</f>
        <v>2500</v>
      </c>
      <c r="G56" s="19">
        <f>SUM(G57:G65)</f>
        <v>2500</v>
      </c>
      <c r="H56" s="19">
        <f>SUM(H57:H65)</f>
        <v>2500</v>
      </c>
      <c r="I56" s="19">
        <f>SUM(I57:I65)</f>
        <v>2500</v>
      </c>
      <c r="J56" s="19">
        <f>SUM(J57:J65)</f>
        <v>2500</v>
      </c>
      <c r="K56" s="19">
        <f>SUM(K57:K65)</f>
        <v>2500</v>
      </c>
      <c r="L56" s="19">
        <f>SUM(L57:L65)</f>
        <v>2500</v>
      </c>
      <c r="M56" s="19">
        <f>SUM(M57:M65)</f>
        <v>2500</v>
      </c>
      <c r="N56" s="19">
        <f>SUM(N57:N65)</f>
        <v>2500</v>
      </c>
      <c r="O56" s="18">
        <f>SUM(O57:O65)</f>
        <v>2500</v>
      </c>
      <c r="P56" s="44">
        <v>309</v>
      </c>
      <c r="IV56" s="45"/>
    </row>
    <row r="57" spans="1:256" s="44" customFormat="1" ht="25.5">
      <c r="A57" s="17">
        <v>231</v>
      </c>
      <c r="B57" s="16" t="s">
        <v>369</v>
      </c>
      <c r="C57" s="15">
        <f>SUM(D57:O57)</f>
        <v>0</v>
      </c>
      <c r="D57" s="14">
        <v>0</v>
      </c>
      <c r="E57" s="14">
        <v>0</v>
      </c>
      <c r="F57" s="14">
        <v>0</v>
      </c>
      <c r="G57" s="14">
        <v>0</v>
      </c>
      <c r="H57" s="14">
        <v>0</v>
      </c>
      <c r="I57" s="14">
        <v>0</v>
      </c>
      <c r="J57" s="14">
        <v>0</v>
      </c>
      <c r="K57" s="14">
        <v>0</v>
      </c>
      <c r="L57" s="14">
        <v>0</v>
      </c>
      <c r="M57" s="14">
        <v>0</v>
      </c>
      <c r="N57" s="14">
        <v>0</v>
      </c>
      <c r="O57" s="13">
        <v>0</v>
      </c>
      <c r="P57" s="51">
        <v>0</v>
      </c>
      <c r="Q57" s="50">
        <v>0</v>
      </c>
      <c r="R57" s="50">
        <v>0</v>
      </c>
      <c r="S57" s="50">
        <v>0</v>
      </c>
      <c r="T57" s="50">
        <v>0</v>
      </c>
      <c r="U57" s="50">
        <v>0</v>
      </c>
      <c r="V57" s="50">
        <v>0</v>
      </c>
      <c r="W57" s="50">
        <v>0</v>
      </c>
      <c r="X57" s="50">
        <v>0</v>
      </c>
      <c r="Y57" s="50">
        <v>0</v>
      </c>
      <c r="Z57" s="50">
        <v>0</v>
      </c>
      <c r="AA57" s="50">
        <v>0</v>
      </c>
      <c r="AB57" s="50">
        <v>0</v>
      </c>
      <c r="AC57" s="50">
        <v>0</v>
      </c>
      <c r="AD57" s="50">
        <v>0</v>
      </c>
      <c r="AE57" s="50">
        <v>0</v>
      </c>
      <c r="AF57" s="50">
        <v>0</v>
      </c>
      <c r="AG57" s="50">
        <v>0</v>
      </c>
      <c r="AH57" s="50">
        <v>0</v>
      </c>
      <c r="AI57" s="50">
        <v>0</v>
      </c>
      <c r="AJ57" s="50">
        <v>0</v>
      </c>
      <c r="AK57" s="50">
        <v>0</v>
      </c>
      <c r="AL57" s="50">
        <v>0</v>
      </c>
      <c r="AM57" s="50">
        <v>0</v>
      </c>
      <c r="AN57" s="50">
        <v>0</v>
      </c>
      <c r="AO57" s="50">
        <v>0</v>
      </c>
      <c r="AP57" s="50">
        <v>0</v>
      </c>
      <c r="AQ57" s="50">
        <v>0</v>
      </c>
      <c r="AR57" s="50">
        <v>0</v>
      </c>
      <c r="AS57" s="50">
        <v>0</v>
      </c>
      <c r="AT57" s="50">
        <v>0</v>
      </c>
      <c r="AU57" s="50">
        <v>0</v>
      </c>
      <c r="AV57" s="50">
        <v>0</v>
      </c>
      <c r="AW57" s="50">
        <v>0</v>
      </c>
      <c r="AX57" s="50">
        <v>0</v>
      </c>
      <c r="AY57" s="50">
        <v>0</v>
      </c>
      <c r="AZ57" s="50">
        <v>0</v>
      </c>
      <c r="BA57" s="50">
        <v>0</v>
      </c>
      <c r="BB57" s="50">
        <v>0</v>
      </c>
      <c r="BC57" s="50">
        <v>0</v>
      </c>
      <c r="BD57" s="50">
        <v>0</v>
      </c>
      <c r="BE57" s="50">
        <v>0</v>
      </c>
      <c r="BF57" s="50">
        <v>0</v>
      </c>
      <c r="BG57" s="50">
        <v>0</v>
      </c>
      <c r="BH57" s="50">
        <v>0</v>
      </c>
      <c r="BI57" s="50">
        <v>0</v>
      </c>
      <c r="BJ57" s="50">
        <v>0</v>
      </c>
      <c r="BK57" s="50">
        <v>0</v>
      </c>
      <c r="BL57" s="50">
        <v>0</v>
      </c>
      <c r="BM57" s="50">
        <v>0</v>
      </c>
      <c r="BN57" s="50">
        <v>0</v>
      </c>
      <c r="BO57" s="50">
        <v>0</v>
      </c>
      <c r="BP57" s="50">
        <v>0</v>
      </c>
      <c r="BQ57" s="50">
        <v>0</v>
      </c>
      <c r="BR57" s="50">
        <v>0</v>
      </c>
      <c r="BS57" s="50">
        <v>0</v>
      </c>
      <c r="BT57" s="50">
        <v>0</v>
      </c>
      <c r="BU57" s="50">
        <v>0</v>
      </c>
      <c r="BV57" s="50">
        <v>0</v>
      </c>
      <c r="BW57" s="50">
        <v>0</v>
      </c>
      <c r="BX57" s="50">
        <v>0</v>
      </c>
      <c r="BY57" s="50">
        <v>0</v>
      </c>
      <c r="BZ57" s="50">
        <v>0</v>
      </c>
      <c r="CA57" s="50">
        <v>0</v>
      </c>
      <c r="CB57" s="50">
        <v>0</v>
      </c>
      <c r="CC57" s="50">
        <v>0</v>
      </c>
      <c r="CD57" s="50">
        <v>0</v>
      </c>
      <c r="CE57" s="50">
        <v>0</v>
      </c>
      <c r="CF57" s="50">
        <v>0</v>
      </c>
      <c r="CG57" s="50">
        <v>0</v>
      </c>
      <c r="CH57" s="50">
        <v>0</v>
      </c>
      <c r="CI57" s="50">
        <v>0</v>
      </c>
      <c r="CJ57" s="50">
        <v>0</v>
      </c>
      <c r="CK57" s="50">
        <v>0</v>
      </c>
      <c r="CL57" s="50">
        <v>0</v>
      </c>
      <c r="CM57" s="50">
        <v>0</v>
      </c>
      <c r="CN57" s="50">
        <v>0</v>
      </c>
      <c r="CO57" s="50">
        <v>0</v>
      </c>
      <c r="CP57" s="50">
        <v>0</v>
      </c>
      <c r="CQ57" s="50">
        <v>0</v>
      </c>
      <c r="CR57" s="50">
        <v>0</v>
      </c>
      <c r="CS57" s="50">
        <v>0</v>
      </c>
      <c r="CT57" s="50">
        <v>0</v>
      </c>
      <c r="CU57" s="50">
        <v>0</v>
      </c>
      <c r="CV57" s="50">
        <v>0</v>
      </c>
      <c r="CW57" s="50">
        <v>0</v>
      </c>
      <c r="CX57" s="50">
        <v>0</v>
      </c>
      <c r="CY57" s="50">
        <v>0</v>
      </c>
      <c r="CZ57" s="50">
        <v>0</v>
      </c>
      <c r="DA57" s="50">
        <v>0</v>
      </c>
      <c r="DB57" s="50">
        <v>0</v>
      </c>
      <c r="DC57" s="50">
        <v>0</v>
      </c>
      <c r="DD57" s="50">
        <v>0</v>
      </c>
      <c r="DE57" s="50">
        <v>0</v>
      </c>
      <c r="DF57" s="50">
        <v>0</v>
      </c>
      <c r="DG57" s="50">
        <v>0</v>
      </c>
      <c r="DH57" s="50">
        <v>0</v>
      </c>
      <c r="DI57" s="50">
        <v>0</v>
      </c>
      <c r="DJ57" s="50">
        <v>0</v>
      </c>
      <c r="DK57" s="50">
        <v>0</v>
      </c>
      <c r="DL57" s="50">
        <v>0</v>
      </c>
      <c r="DM57" s="50">
        <v>0</v>
      </c>
      <c r="DN57" s="50">
        <v>0</v>
      </c>
      <c r="DO57" s="50">
        <v>0</v>
      </c>
      <c r="DP57" s="50">
        <v>0</v>
      </c>
      <c r="DQ57" s="50">
        <v>0</v>
      </c>
      <c r="DR57" s="50">
        <v>0</v>
      </c>
      <c r="DS57" s="50">
        <v>0</v>
      </c>
      <c r="DT57" s="50">
        <v>0</v>
      </c>
      <c r="DU57" s="50">
        <v>0</v>
      </c>
      <c r="DV57" s="50">
        <v>0</v>
      </c>
      <c r="DW57" s="50">
        <v>0</v>
      </c>
      <c r="DX57" s="50">
        <v>0</v>
      </c>
      <c r="DY57" s="50">
        <v>0</v>
      </c>
      <c r="DZ57" s="50">
        <v>0</v>
      </c>
      <c r="EA57" s="50">
        <v>0</v>
      </c>
      <c r="EB57" s="50">
        <v>0</v>
      </c>
      <c r="EC57" s="50">
        <v>0</v>
      </c>
      <c r="ED57" s="50">
        <v>0</v>
      </c>
      <c r="EE57" s="50">
        <v>0</v>
      </c>
      <c r="EF57" s="50">
        <v>0</v>
      </c>
      <c r="EG57" s="50">
        <v>0</v>
      </c>
      <c r="EH57" s="50">
        <v>0</v>
      </c>
      <c r="EI57" s="50">
        <v>0</v>
      </c>
      <c r="EJ57" s="50">
        <v>0</v>
      </c>
      <c r="EK57" s="50">
        <v>0</v>
      </c>
      <c r="EL57" s="50">
        <v>0</v>
      </c>
      <c r="EM57" s="50">
        <v>0</v>
      </c>
      <c r="EN57" s="50">
        <v>0</v>
      </c>
      <c r="EO57" s="50">
        <v>0</v>
      </c>
      <c r="EP57" s="50">
        <v>0</v>
      </c>
      <c r="EQ57" s="50">
        <v>0</v>
      </c>
      <c r="ER57" s="50">
        <v>0</v>
      </c>
      <c r="ES57" s="50">
        <v>0</v>
      </c>
      <c r="ET57" s="50">
        <v>0</v>
      </c>
      <c r="EU57" s="50">
        <v>0</v>
      </c>
      <c r="EV57" s="50">
        <v>0</v>
      </c>
      <c r="EW57" s="50">
        <v>0</v>
      </c>
      <c r="EX57" s="50">
        <v>0</v>
      </c>
      <c r="EY57" s="50">
        <v>0</v>
      </c>
      <c r="EZ57" s="50">
        <v>0</v>
      </c>
      <c r="FA57" s="50">
        <v>0</v>
      </c>
      <c r="FB57" s="50">
        <v>0</v>
      </c>
      <c r="FC57" s="50">
        <v>0</v>
      </c>
      <c r="FD57" s="50">
        <v>0</v>
      </c>
      <c r="FE57" s="50">
        <v>0</v>
      </c>
      <c r="FF57" s="50">
        <v>0</v>
      </c>
      <c r="FG57" s="50">
        <v>0</v>
      </c>
      <c r="FH57" s="50">
        <v>0</v>
      </c>
      <c r="FI57" s="50">
        <v>0</v>
      </c>
      <c r="FJ57" s="50">
        <v>0</v>
      </c>
      <c r="FK57" s="50">
        <v>0</v>
      </c>
      <c r="FL57" s="50">
        <v>0</v>
      </c>
      <c r="FM57" s="50">
        <v>0</v>
      </c>
      <c r="FN57" s="50">
        <v>0</v>
      </c>
      <c r="FO57" s="50">
        <v>0</v>
      </c>
      <c r="FP57" s="50">
        <v>0</v>
      </c>
      <c r="FQ57" s="50">
        <v>0</v>
      </c>
      <c r="FR57" s="50">
        <v>0</v>
      </c>
      <c r="FS57" s="50">
        <v>0</v>
      </c>
      <c r="FT57" s="50">
        <v>0</v>
      </c>
      <c r="FU57" s="50">
        <v>0</v>
      </c>
      <c r="FV57" s="50">
        <v>0</v>
      </c>
      <c r="FW57" s="50">
        <v>0</v>
      </c>
      <c r="FX57" s="50">
        <v>0</v>
      </c>
      <c r="FY57" s="50">
        <v>0</v>
      </c>
      <c r="FZ57" s="50">
        <v>0</v>
      </c>
      <c r="GA57" s="50">
        <v>0</v>
      </c>
      <c r="GB57" s="50">
        <v>0</v>
      </c>
      <c r="GC57" s="50">
        <v>0</v>
      </c>
      <c r="GD57" s="50">
        <v>0</v>
      </c>
      <c r="GE57" s="50">
        <v>0</v>
      </c>
      <c r="GF57" s="50">
        <v>0</v>
      </c>
      <c r="GG57" s="50">
        <v>0</v>
      </c>
      <c r="GH57" s="50">
        <v>0</v>
      </c>
      <c r="GI57" s="50">
        <v>0</v>
      </c>
      <c r="GJ57" s="50">
        <v>0</v>
      </c>
      <c r="GK57" s="50">
        <v>0</v>
      </c>
      <c r="GL57" s="50">
        <v>0</v>
      </c>
      <c r="GM57" s="50">
        <v>0</v>
      </c>
      <c r="GN57" s="50">
        <v>0</v>
      </c>
      <c r="GO57" s="50">
        <v>0</v>
      </c>
      <c r="GP57" s="50">
        <v>0</v>
      </c>
      <c r="GQ57" s="50">
        <v>0</v>
      </c>
      <c r="GR57" s="50">
        <v>0</v>
      </c>
      <c r="GS57" s="50">
        <v>0</v>
      </c>
      <c r="GT57" s="50">
        <v>0</v>
      </c>
      <c r="GU57" s="50">
        <v>0</v>
      </c>
      <c r="GV57" s="50">
        <v>0</v>
      </c>
      <c r="GW57" s="50">
        <v>0</v>
      </c>
      <c r="GX57" s="50">
        <v>0</v>
      </c>
      <c r="GY57" s="50">
        <v>0</v>
      </c>
      <c r="GZ57" s="50">
        <v>0</v>
      </c>
      <c r="HA57" s="50">
        <v>0</v>
      </c>
      <c r="HB57" s="50">
        <v>0</v>
      </c>
      <c r="HC57" s="50">
        <v>0</v>
      </c>
      <c r="HD57" s="50">
        <v>0</v>
      </c>
      <c r="HE57" s="50">
        <v>0</v>
      </c>
      <c r="HF57" s="50">
        <v>0</v>
      </c>
      <c r="HG57" s="50">
        <v>0</v>
      </c>
      <c r="HH57" s="50">
        <v>0</v>
      </c>
      <c r="HI57" s="50">
        <v>0</v>
      </c>
      <c r="HJ57" s="50">
        <v>0</v>
      </c>
      <c r="HK57" s="50">
        <v>0</v>
      </c>
      <c r="HL57" s="50">
        <v>0</v>
      </c>
      <c r="HM57" s="50">
        <v>0</v>
      </c>
      <c r="HN57" s="50">
        <v>0</v>
      </c>
      <c r="HO57" s="50">
        <v>0</v>
      </c>
      <c r="HP57" s="50">
        <v>0</v>
      </c>
      <c r="HQ57" s="50">
        <v>0</v>
      </c>
      <c r="HR57" s="50">
        <v>0</v>
      </c>
      <c r="HS57" s="50">
        <v>0</v>
      </c>
      <c r="HT57" s="50">
        <v>0</v>
      </c>
      <c r="HU57" s="50">
        <v>0</v>
      </c>
      <c r="HV57" s="50">
        <v>0</v>
      </c>
      <c r="HW57" s="50">
        <v>0</v>
      </c>
      <c r="HX57" s="50">
        <v>0</v>
      </c>
      <c r="HY57" s="50">
        <v>0</v>
      </c>
      <c r="HZ57" s="50">
        <v>0</v>
      </c>
      <c r="IA57" s="50">
        <v>0</v>
      </c>
      <c r="IB57" s="50">
        <v>0</v>
      </c>
      <c r="IC57" s="50">
        <v>0</v>
      </c>
      <c r="ID57" s="50">
        <v>0</v>
      </c>
      <c r="IE57" s="50">
        <v>0</v>
      </c>
      <c r="IF57" s="50">
        <v>0</v>
      </c>
      <c r="IG57" s="50">
        <v>0</v>
      </c>
      <c r="IH57" s="50">
        <v>0</v>
      </c>
      <c r="II57" s="50">
        <v>0</v>
      </c>
      <c r="IJ57" s="50">
        <v>0</v>
      </c>
      <c r="IK57" s="50">
        <v>0</v>
      </c>
      <c r="IL57" s="50">
        <v>0</v>
      </c>
      <c r="IM57" s="50">
        <v>0</v>
      </c>
      <c r="IN57" s="50">
        <v>0</v>
      </c>
      <c r="IO57" s="50">
        <v>0</v>
      </c>
      <c r="IP57" s="50">
        <v>0</v>
      </c>
      <c r="IQ57" s="50">
        <v>0</v>
      </c>
      <c r="IV57" s="45"/>
    </row>
    <row r="58" spans="1:256" s="44" customFormat="1" ht="25.5" customHeight="1">
      <c r="A58" s="17">
        <v>232</v>
      </c>
      <c r="B58" s="16" t="s">
        <v>368</v>
      </c>
      <c r="C58" s="15">
        <f>SUM(D58:O58)</f>
        <v>0</v>
      </c>
      <c r="D58" s="14">
        <v>0</v>
      </c>
      <c r="E58" s="14">
        <v>0</v>
      </c>
      <c r="F58" s="14">
        <v>0</v>
      </c>
      <c r="G58" s="14">
        <v>0</v>
      </c>
      <c r="H58" s="14">
        <v>0</v>
      </c>
      <c r="I58" s="14">
        <v>0</v>
      </c>
      <c r="J58" s="14">
        <v>0</v>
      </c>
      <c r="K58" s="14">
        <v>0</v>
      </c>
      <c r="L58" s="14">
        <v>0</v>
      </c>
      <c r="M58" s="14">
        <v>0</v>
      </c>
      <c r="N58" s="14">
        <v>0</v>
      </c>
      <c r="O58" s="13">
        <v>0</v>
      </c>
      <c r="P58" s="51">
        <v>0</v>
      </c>
      <c r="Q58" s="50">
        <v>0</v>
      </c>
      <c r="R58" s="50">
        <v>0</v>
      </c>
      <c r="S58" s="50">
        <v>0</v>
      </c>
      <c r="T58" s="50">
        <v>0</v>
      </c>
      <c r="U58" s="50">
        <v>0</v>
      </c>
      <c r="V58" s="50">
        <v>0</v>
      </c>
      <c r="W58" s="50">
        <v>0</v>
      </c>
      <c r="X58" s="50">
        <v>0</v>
      </c>
      <c r="Y58" s="50">
        <v>0</v>
      </c>
      <c r="Z58" s="50">
        <v>0</v>
      </c>
      <c r="AA58" s="50">
        <v>0</v>
      </c>
      <c r="AB58" s="50">
        <v>0</v>
      </c>
      <c r="AC58" s="50">
        <v>0</v>
      </c>
      <c r="AD58" s="50">
        <v>0</v>
      </c>
      <c r="AE58" s="50">
        <v>0</v>
      </c>
      <c r="AF58" s="50">
        <v>0</v>
      </c>
      <c r="AG58" s="50">
        <v>0</v>
      </c>
      <c r="AH58" s="50">
        <v>0</v>
      </c>
      <c r="AI58" s="50">
        <v>0</v>
      </c>
      <c r="AJ58" s="50">
        <v>0</v>
      </c>
      <c r="AK58" s="50">
        <v>0</v>
      </c>
      <c r="AL58" s="50">
        <v>0</v>
      </c>
      <c r="AM58" s="50">
        <v>0</v>
      </c>
      <c r="AN58" s="50">
        <v>0</v>
      </c>
      <c r="AO58" s="50">
        <v>0</v>
      </c>
      <c r="AP58" s="50">
        <v>0</v>
      </c>
      <c r="AQ58" s="50">
        <v>0</v>
      </c>
      <c r="AR58" s="50">
        <v>0</v>
      </c>
      <c r="AS58" s="50">
        <v>0</v>
      </c>
      <c r="AT58" s="50">
        <v>0</v>
      </c>
      <c r="AU58" s="50">
        <v>0</v>
      </c>
      <c r="AV58" s="50">
        <v>0</v>
      </c>
      <c r="AW58" s="50">
        <v>0</v>
      </c>
      <c r="AX58" s="50">
        <v>0</v>
      </c>
      <c r="AY58" s="50">
        <v>0</v>
      </c>
      <c r="AZ58" s="50">
        <v>0</v>
      </c>
      <c r="BA58" s="50">
        <v>0</v>
      </c>
      <c r="BB58" s="50">
        <v>0</v>
      </c>
      <c r="BC58" s="50">
        <v>0</v>
      </c>
      <c r="BD58" s="50">
        <v>0</v>
      </c>
      <c r="BE58" s="50">
        <v>0</v>
      </c>
      <c r="BF58" s="50">
        <v>0</v>
      </c>
      <c r="BG58" s="50">
        <v>0</v>
      </c>
      <c r="BH58" s="50">
        <v>0</v>
      </c>
      <c r="BI58" s="50">
        <v>0</v>
      </c>
      <c r="BJ58" s="50">
        <v>0</v>
      </c>
      <c r="BK58" s="50">
        <v>0</v>
      </c>
      <c r="BL58" s="50">
        <v>0</v>
      </c>
      <c r="BM58" s="50">
        <v>0</v>
      </c>
      <c r="BN58" s="50">
        <v>0</v>
      </c>
      <c r="BO58" s="50">
        <v>0</v>
      </c>
      <c r="BP58" s="50">
        <v>0</v>
      </c>
      <c r="BQ58" s="50">
        <v>0</v>
      </c>
      <c r="BR58" s="50">
        <v>0</v>
      </c>
      <c r="BS58" s="50">
        <v>0</v>
      </c>
      <c r="BT58" s="50">
        <v>0</v>
      </c>
      <c r="BU58" s="50">
        <v>0</v>
      </c>
      <c r="BV58" s="50">
        <v>0</v>
      </c>
      <c r="BW58" s="50">
        <v>0</v>
      </c>
      <c r="BX58" s="50">
        <v>0</v>
      </c>
      <c r="BY58" s="50">
        <v>0</v>
      </c>
      <c r="BZ58" s="50">
        <v>0</v>
      </c>
      <c r="CA58" s="50">
        <v>0</v>
      </c>
      <c r="CB58" s="50">
        <v>0</v>
      </c>
      <c r="CC58" s="50">
        <v>0</v>
      </c>
      <c r="CD58" s="50">
        <v>0</v>
      </c>
      <c r="CE58" s="50">
        <v>0</v>
      </c>
      <c r="CF58" s="50">
        <v>0</v>
      </c>
      <c r="CG58" s="50">
        <v>0</v>
      </c>
      <c r="CH58" s="50">
        <v>0</v>
      </c>
      <c r="CI58" s="50">
        <v>0</v>
      </c>
      <c r="CJ58" s="50">
        <v>0</v>
      </c>
      <c r="CK58" s="50">
        <v>0</v>
      </c>
      <c r="CL58" s="50">
        <v>0</v>
      </c>
      <c r="CM58" s="50">
        <v>0</v>
      </c>
      <c r="CN58" s="50">
        <v>0</v>
      </c>
      <c r="CO58" s="50">
        <v>0</v>
      </c>
      <c r="CP58" s="50">
        <v>0</v>
      </c>
      <c r="CQ58" s="50">
        <v>0</v>
      </c>
      <c r="CR58" s="50">
        <v>0</v>
      </c>
      <c r="CS58" s="50">
        <v>0</v>
      </c>
      <c r="CT58" s="50">
        <v>0</v>
      </c>
      <c r="CU58" s="50">
        <v>0</v>
      </c>
      <c r="CV58" s="50">
        <v>0</v>
      </c>
      <c r="CW58" s="50">
        <v>0</v>
      </c>
      <c r="CX58" s="50">
        <v>0</v>
      </c>
      <c r="CY58" s="50">
        <v>0</v>
      </c>
      <c r="CZ58" s="50">
        <v>0</v>
      </c>
      <c r="DA58" s="50">
        <v>0</v>
      </c>
      <c r="DB58" s="50">
        <v>0</v>
      </c>
      <c r="DC58" s="50">
        <v>0</v>
      </c>
      <c r="DD58" s="50">
        <v>0</v>
      </c>
      <c r="DE58" s="50">
        <v>0</v>
      </c>
      <c r="DF58" s="50">
        <v>0</v>
      </c>
      <c r="DG58" s="50">
        <v>0</v>
      </c>
      <c r="DH58" s="50">
        <v>0</v>
      </c>
      <c r="DI58" s="50">
        <v>0</v>
      </c>
      <c r="DJ58" s="50">
        <v>0</v>
      </c>
      <c r="DK58" s="50">
        <v>0</v>
      </c>
      <c r="DL58" s="50">
        <v>0</v>
      </c>
      <c r="DM58" s="50">
        <v>0</v>
      </c>
      <c r="DN58" s="50">
        <v>0</v>
      </c>
      <c r="DO58" s="50">
        <v>0</v>
      </c>
      <c r="DP58" s="50">
        <v>0</v>
      </c>
      <c r="DQ58" s="50">
        <v>0</v>
      </c>
      <c r="DR58" s="50">
        <v>0</v>
      </c>
      <c r="DS58" s="50">
        <v>0</v>
      </c>
      <c r="DT58" s="50">
        <v>0</v>
      </c>
      <c r="DU58" s="50">
        <v>0</v>
      </c>
      <c r="DV58" s="50">
        <v>0</v>
      </c>
      <c r="DW58" s="50">
        <v>0</v>
      </c>
      <c r="DX58" s="50">
        <v>0</v>
      </c>
      <c r="DY58" s="50">
        <v>0</v>
      </c>
      <c r="DZ58" s="50">
        <v>0</v>
      </c>
      <c r="EA58" s="50">
        <v>0</v>
      </c>
      <c r="EB58" s="50">
        <v>0</v>
      </c>
      <c r="EC58" s="50">
        <v>0</v>
      </c>
      <c r="ED58" s="50">
        <v>0</v>
      </c>
      <c r="EE58" s="50">
        <v>0</v>
      </c>
      <c r="EF58" s="50">
        <v>0</v>
      </c>
      <c r="EG58" s="50">
        <v>0</v>
      </c>
      <c r="EH58" s="50">
        <v>0</v>
      </c>
      <c r="EI58" s="50">
        <v>0</v>
      </c>
      <c r="EJ58" s="50">
        <v>0</v>
      </c>
      <c r="EK58" s="50">
        <v>0</v>
      </c>
      <c r="EL58" s="50">
        <v>0</v>
      </c>
      <c r="EM58" s="50">
        <v>0</v>
      </c>
      <c r="EN58" s="50">
        <v>0</v>
      </c>
      <c r="EO58" s="50">
        <v>0</v>
      </c>
      <c r="EP58" s="50">
        <v>0</v>
      </c>
      <c r="EQ58" s="50">
        <v>0</v>
      </c>
      <c r="ER58" s="50">
        <v>0</v>
      </c>
      <c r="ES58" s="50">
        <v>0</v>
      </c>
      <c r="ET58" s="50">
        <v>0</v>
      </c>
      <c r="EU58" s="50">
        <v>0</v>
      </c>
      <c r="EV58" s="50">
        <v>0</v>
      </c>
      <c r="EW58" s="50">
        <v>0</v>
      </c>
      <c r="EX58" s="50">
        <v>0</v>
      </c>
      <c r="EY58" s="50">
        <v>0</v>
      </c>
      <c r="EZ58" s="50">
        <v>0</v>
      </c>
      <c r="FA58" s="50">
        <v>0</v>
      </c>
      <c r="FB58" s="50">
        <v>0</v>
      </c>
      <c r="FC58" s="50">
        <v>0</v>
      </c>
      <c r="FD58" s="50">
        <v>0</v>
      </c>
      <c r="FE58" s="50">
        <v>0</v>
      </c>
      <c r="FF58" s="50">
        <v>0</v>
      </c>
      <c r="FG58" s="50">
        <v>0</v>
      </c>
      <c r="FH58" s="50">
        <v>0</v>
      </c>
      <c r="FI58" s="50">
        <v>0</v>
      </c>
      <c r="FJ58" s="50">
        <v>0</v>
      </c>
      <c r="FK58" s="50">
        <v>0</v>
      </c>
      <c r="FL58" s="50">
        <v>0</v>
      </c>
      <c r="FM58" s="50">
        <v>0</v>
      </c>
      <c r="FN58" s="50">
        <v>0</v>
      </c>
      <c r="FO58" s="50">
        <v>0</v>
      </c>
      <c r="FP58" s="50">
        <v>0</v>
      </c>
      <c r="FQ58" s="50">
        <v>0</v>
      </c>
      <c r="FR58" s="50">
        <v>0</v>
      </c>
      <c r="FS58" s="50">
        <v>0</v>
      </c>
      <c r="FT58" s="50">
        <v>0</v>
      </c>
      <c r="FU58" s="50">
        <v>0</v>
      </c>
      <c r="FV58" s="50">
        <v>0</v>
      </c>
      <c r="FW58" s="50">
        <v>0</v>
      </c>
      <c r="FX58" s="50">
        <v>0</v>
      </c>
      <c r="FY58" s="50">
        <v>0</v>
      </c>
      <c r="FZ58" s="50">
        <v>0</v>
      </c>
      <c r="GA58" s="50">
        <v>0</v>
      </c>
      <c r="GB58" s="50">
        <v>0</v>
      </c>
      <c r="GC58" s="50">
        <v>0</v>
      </c>
      <c r="GD58" s="50">
        <v>0</v>
      </c>
      <c r="GE58" s="50">
        <v>0</v>
      </c>
      <c r="GF58" s="50">
        <v>0</v>
      </c>
      <c r="GG58" s="50">
        <v>0</v>
      </c>
      <c r="GH58" s="50">
        <v>0</v>
      </c>
      <c r="GI58" s="50">
        <v>0</v>
      </c>
      <c r="GJ58" s="50">
        <v>0</v>
      </c>
      <c r="GK58" s="50">
        <v>0</v>
      </c>
      <c r="GL58" s="50">
        <v>0</v>
      </c>
      <c r="GM58" s="50">
        <v>0</v>
      </c>
      <c r="GN58" s="50">
        <v>0</v>
      </c>
      <c r="GO58" s="50">
        <v>0</v>
      </c>
      <c r="GP58" s="50">
        <v>0</v>
      </c>
      <c r="GQ58" s="50">
        <v>0</v>
      </c>
      <c r="GR58" s="50">
        <v>0</v>
      </c>
      <c r="GS58" s="50">
        <v>0</v>
      </c>
      <c r="GT58" s="50">
        <v>0</v>
      </c>
      <c r="GU58" s="50">
        <v>0</v>
      </c>
      <c r="GV58" s="50">
        <v>0</v>
      </c>
      <c r="GW58" s="50">
        <v>0</v>
      </c>
      <c r="GX58" s="50">
        <v>0</v>
      </c>
      <c r="GY58" s="50">
        <v>0</v>
      </c>
      <c r="GZ58" s="50">
        <v>0</v>
      </c>
      <c r="HA58" s="50">
        <v>0</v>
      </c>
      <c r="HB58" s="50">
        <v>0</v>
      </c>
      <c r="HC58" s="50">
        <v>0</v>
      </c>
      <c r="HD58" s="50">
        <v>0</v>
      </c>
      <c r="HE58" s="50">
        <v>0</v>
      </c>
      <c r="HF58" s="50">
        <v>0</v>
      </c>
      <c r="HG58" s="50">
        <v>0</v>
      </c>
      <c r="HH58" s="50">
        <v>0</v>
      </c>
      <c r="HI58" s="50">
        <v>0</v>
      </c>
      <c r="HJ58" s="50">
        <v>0</v>
      </c>
      <c r="HK58" s="50">
        <v>0</v>
      </c>
      <c r="HL58" s="50">
        <v>0</v>
      </c>
      <c r="HM58" s="50">
        <v>0</v>
      </c>
      <c r="HN58" s="50">
        <v>0</v>
      </c>
      <c r="HO58" s="50">
        <v>0</v>
      </c>
      <c r="HP58" s="50">
        <v>0</v>
      </c>
      <c r="HQ58" s="50">
        <v>0</v>
      </c>
      <c r="HR58" s="50">
        <v>0</v>
      </c>
      <c r="HS58" s="50">
        <v>0</v>
      </c>
      <c r="HT58" s="50">
        <v>0</v>
      </c>
      <c r="HU58" s="50">
        <v>0</v>
      </c>
      <c r="HV58" s="50">
        <v>0</v>
      </c>
      <c r="HW58" s="50">
        <v>0</v>
      </c>
      <c r="HX58" s="50">
        <v>0</v>
      </c>
      <c r="HY58" s="50">
        <v>0</v>
      </c>
      <c r="HZ58" s="50">
        <v>0</v>
      </c>
      <c r="IA58" s="50">
        <v>0</v>
      </c>
      <c r="IB58" s="50">
        <v>0</v>
      </c>
      <c r="IC58" s="50">
        <v>0</v>
      </c>
      <c r="ID58" s="50">
        <v>0</v>
      </c>
      <c r="IE58" s="50">
        <v>0</v>
      </c>
      <c r="IF58" s="50">
        <v>0</v>
      </c>
      <c r="IG58" s="50">
        <v>0</v>
      </c>
      <c r="IH58" s="50">
        <v>0</v>
      </c>
      <c r="II58" s="50">
        <v>0</v>
      </c>
      <c r="IJ58" s="50">
        <v>0</v>
      </c>
      <c r="IK58" s="50">
        <v>0</v>
      </c>
      <c r="IL58" s="50">
        <v>0</v>
      </c>
      <c r="IM58" s="50">
        <v>0</v>
      </c>
      <c r="IN58" s="50">
        <v>0</v>
      </c>
      <c r="IO58" s="50">
        <v>0</v>
      </c>
      <c r="IP58" s="50">
        <v>0</v>
      </c>
      <c r="IQ58" s="50">
        <v>0</v>
      </c>
      <c r="IV58" s="45"/>
    </row>
    <row r="59" spans="1:256" s="44" customFormat="1" ht="25.5">
      <c r="A59" s="17">
        <v>233</v>
      </c>
      <c r="B59" s="16" t="s">
        <v>367</v>
      </c>
      <c r="C59" s="15">
        <f>SUM(D59:O59)</f>
        <v>0</v>
      </c>
      <c r="D59" s="14">
        <v>0</v>
      </c>
      <c r="E59" s="14">
        <v>0</v>
      </c>
      <c r="F59" s="14">
        <v>0</v>
      </c>
      <c r="G59" s="14">
        <v>0</v>
      </c>
      <c r="H59" s="14">
        <v>0</v>
      </c>
      <c r="I59" s="14">
        <v>0</v>
      </c>
      <c r="J59" s="14">
        <v>0</v>
      </c>
      <c r="K59" s="14">
        <v>0</v>
      </c>
      <c r="L59" s="14">
        <v>0</v>
      </c>
      <c r="M59" s="14">
        <v>0</v>
      </c>
      <c r="N59" s="14">
        <v>0</v>
      </c>
      <c r="O59" s="13">
        <v>0</v>
      </c>
      <c r="P59" s="51">
        <v>0</v>
      </c>
      <c r="Q59" s="50">
        <v>0</v>
      </c>
      <c r="R59" s="50">
        <v>0</v>
      </c>
      <c r="S59" s="50">
        <v>0</v>
      </c>
      <c r="T59" s="50">
        <v>0</v>
      </c>
      <c r="U59" s="50">
        <v>0</v>
      </c>
      <c r="V59" s="50">
        <v>0</v>
      </c>
      <c r="W59" s="50">
        <v>0</v>
      </c>
      <c r="X59" s="50">
        <v>0</v>
      </c>
      <c r="Y59" s="50">
        <v>0</v>
      </c>
      <c r="Z59" s="50">
        <v>0</v>
      </c>
      <c r="AA59" s="50">
        <v>0</v>
      </c>
      <c r="AB59" s="50">
        <v>0</v>
      </c>
      <c r="AC59" s="50">
        <v>0</v>
      </c>
      <c r="AD59" s="50">
        <v>0</v>
      </c>
      <c r="AE59" s="50">
        <v>0</v>
      </c>
      <c r="AF59" s="50">
        <v>0</v>
      </c>
      <c r="AG59" s="50">
        <v>0</v>
      </c>
      <c r="AH59" s="50">
        <v>0</v>
      </c>
      <c r="AI59" s="50">
        <v>0</v>
      </c>
      <c r="AJ59" s="50">
        <v>0</v>
      </c>
      <c r="AK59" s="50">
        <v>0</v>
      </c>
      <c r="AL59" s="50">
        <v>0</v>
      </c>
      <c r="AM59" s="50">
        <v>0</v>
      </c>
      <c r="AN59" s="50">
        <v>0</v>
      </c>
      <c r="AO59" s="50">
        <v>0</v>
      </c>
      <c r="AP59" s="50">
        <v>0</v>
      </c>
      <c r="AQ59" s="50">
        <v>0</v>
      </c>
      <c r="AR59" s="50">
        <v>0</v>
      </c>
      <c r="AS59" s="50">
        <v>0</v>
      </c>
      <c r="AT59" s="50">
        <v>0</v>
      </c>
      <c r="AU59" s="50">
        <v>0</v>
      </c>
      <c r="AV59" s="50">
        <v>0</v>
      </c>
      <c r="AW59" s="50">
        <v>0</v>
      </c>
      <c r="AX59" s="50">
        <v>0</v>
      </c>
      <c r="AY59" s="50">
        <v>0</v>
      </c>
      <c r="AZ59" s="50">
        <v>0</v>
      </c>
      <c r="BA59" s="50">
        <v>0</v>
      </c>
      <c r="BB59" s="50">
        <v>0</v>
      </c>
      <c r="BC59" s="50">
        <v>0</v>
      </c>
      <c r="BD59" s="50">
        <v>0</v>
      </c>
      <c r="BE59" s="50">
        <v>0</v>
      </c>
      <c r="BF59" s="50">
        <v>0</v>
      </c>
      <c r="BG59" s="50">
        <v>0</v>
      </c>
      <c r="BH59" s="50">
        <v>0</v>
      </c>
      <c r="BI59" s="50">
        <v>0</v>
      </c>
      <c r="BJ59" s="50">
        <v>0</v>
      </c>
      <c r="BK59" s="50">
        <v>0</v>
      </c>
      <c r="BL59" s="50">
        <v>0</v>
      </c>
      <c r="BM59" s="50">
        <v>0</v>
      </c>
      <c r="BN59" s="50">
        <v>0</v>
      </c>
      <c r="BO59" s="50">
        <v>0</v>
      </c>
      <c r="BP59" s="50">
        <v>0</v>
      </c>
      <c r="BQ59" s="50">
        <v>0</v>
      </c>
      <c r="BR59" s="50">
        <v>0</v>
      </c>
      <c r="BS59" s="50">
        <v>0</v>
      </c>
      <c r="BT59" s="50">
        <v>0</v>
      </c>
      <c r="BU59" s="50">
        <v>0</v>
      </c>
      <c r="BV59" s="50">
        <v>0</v>
      </c>
      <c r="BW59" s="50">
        <v>0</v>
      </c>
      <c r="BX59" s="50">
        <v>0</v>
      </c>
      <c r="BY59" s="50">
        <v>0</v>
      </c>
      <c r="BZ59" s="50">
        <v>0</v>
      </c>
      <c r="CA59" s="50">
        <v>0</v>
      </c>
      <c r="CB59" s="50">
        <v>0</v>
      </c>
      <c r="CC59" s="50">
        <v>0</v>
      </c>
      <c r="CD59" s="50">
        <v>0</v>
      </c>
      <c r="CE59" s="50">
        <v>0</v>
      </c>
      <c r="CF59" s="50">
        <v>0</v>
      </c>
      <c r="CG59" s="50">
        <v>0</v>
      </c>
      <c r="CH59" s="50">
        <v>0</v>
      </c>
      <c r="CI59" s="50">
        <v>0</v>
      </c>
      <c r="CJ59" s="50">
        <v>0</v>
      </c>
      <c r="CK59" s="50">
        <v>0</v>
      </c>
      <c r="CL59" s="50">
        <v>0</v>
      </c>
      <c r="CM59" s="50">
        <v>0</v>
      </c>
      <c r="CN59" s="50">
        <v>0</v>
      </c>
      <c r="CO59" s="50">
        <v>0</v>
      </c>
      <c r="CP59" s="50">
        <v>0</v>
      </c>
      <c r="CQ59" s="50">
        <v>0</v>
      </c>
      <c r="CR59" s="50">
        <v>0</v>
      </c>
      <c r="CS59" s="50">
        <v>0</v>
      </c>
      <c r="CT59" s="50">
        <v>0</v>
      </c>
      <c r="CU59" s="50">
        <v>0</v>
      </c>
      <c r="CV59" s="50">
        <v>0</v>
      </c>
      <c r="CW59" s="50">
        <v>0</v>
      </c>
      <c r="CX59" s="50">
        <v>0</v>
      </c>
      <c r="CY59" s="50">
        <v>0</v>
      </c>
      <c r="CZ59" s="50">
        <v>0</v>
      </c>
      <c r="DA59" s="50">
        <v>0</v>
      </c>
      <c r="DB59" s="50">
        <v>0</v>
      </c>
      <c r="DC59" s="50">
        <v>0</v>
      </c>
      <c r="DD59" s="50">
        <v>0</v>
      </c>
      <c r="DE59" s="50">
        <v>0</v>
      </c>
      <c r="DF59" s="50">
        <v>0</v>
      </c>
      <c r="DG59" s="50">
        <v>0</v>
      </c>
      <c r="DH59" s="50">
        <v>0</v>
      </c>
      <c r="DI59" s="50">
        <v>0</v>
      </c>
      <c r="DJ59" s="50">
        <v>0</v>
      </c>
      <c r="DK59" s="50">
        <v>0</v>
      </c>
      <c r="DL59" s="50">
        <v>0</v>
      </c>
      <c r="DM59" s="50">
        <v>0</v>
      </c>
      <c r="DN59" s="50">
        <v>0</v>
      </c>
      <c r="DO59" s="50">
        <v>0</v>
      </c>
      <c r="DP59" s="50">
        <v>0</v>
      </c>
      <c r="DQ59" s="50">
        <v>0</v>
      </c>
      <c r="DR59" s="50">
        <v>0</v>
      </c>
      <c r="DS59" s="50">
        <v>0</v>
      </c>
      <c r="DT59" s="50">
        <v>0</v>
      </c>
      <c r="DU59" s="50">
        <v>0</v>
      </c>
      <c r="DV59" s="50">
        <v>0</v>
      </c>
      <c r="DW59" s="50">
        <v>0</v>
      </c>
      <c r="DX59" s="50">
        <v>0</v>
      </c>
      <c r="DY59" s="50">
        <v>0</v>
      </c>
      <c r="DZ59" s="50">
        <v>0</v>
      </c>
      <c r="EA59" s="50">
        <v>0</v>
      </c>
      <c r="EB59" s="50">
        <v>0</v>
      </c>
      <c r="EC59" s="50">
        <v>0</v>
      </c>
      <c r="ED59" s="50">
        <v>0</v>
      </c>
      <c r="EE59" s="50">
        <v>0</v>
      </c>
      <c r="EF59" s="50">
        <v>0</v>
      </c>
      <c r="EG59" s="50">
        <v>0</v>
      </c>
      <c r="EH59" s="50">
        <v>0</v>
      </c>
      <c r="EI59" s="50">
        <v>0</v>
      </c>
      <c r="EJ59" s="50">
        <v>0</v>
      </c>
      <c r="EK59" s="50">
        <v>0</v>
      </c>
      <c r="EL59" s="50">
        <v>0</v>
      </c>
      <c r="EM59" s="50">
        <v>0</v>
      </c>
      <c r="EN59" s="50">
        <v>0</v>
      </c>
      <c r="EO59" s="50">
        <v>0</v>
      </c>
      <c r="EP59" s="50">
        <v>0</v>
      </c>
      <c r="EQ59" s="50">
        <v>0</v>
      </c>
      <c r="ER59" s="50">
        <v>0</v>
      </c>
      <c r="ES59" s="50">
        <v>0</v>
      </c>
      <c r="ET59" s="50">
        <v>0</v>
      </c>
      <c r="EU59" s="50">
        <v>0</v>
      </c>
      <c r="EV59" s="50">
        <v>0</v>
      </c>
      <c r="EW59" s="50">
        <v>0</v>
      </c>
      <c r="EX59" s="50">
        <v>0</v>
      </c>
      <c r="EY59" s="50">
        <v>0</v>
      </c>
      <c r="EZ59" s="50">
        <v>0</v>
      </c>
      <c r="FA59" s="50">
        <v>0</v>
      </c>
      <c r="FB59" s="50">
        <v>0</v>
      </c>
      <c r="FC59" s="50">
        <v>0</v>
      </c>
      <c r="FD59" s="50">
        <v>0</v>
      </c>
      <c r="FE59" s="50">
        <v>0</v>
      </c>
      <c r="FF59" s="50">
        <v>0</v>
      </c>
      <c r="FG59" s="50">
        <v>0</v>
      </c>
      <c r="FH59" s="50">
        <v>0</v>
      </c>
      <c r="FI59" s="50">
        <v>0</v>
      </c>
      <c r="FJ59" s="50">
        <v>0</v>
      </c>
      <c r="FK59" s="50">
        <v>0</v>
      </c>
      <c r="FL59" s="50">
        <v>0</v>
      </c>
      <c r="FM59" s="50">
        <v>0</v>
      </c>
      <c r="FN59" s="50">
        <v>0</v>
      </c>
      <c r="FO59" s="50">
        <v>0</v>
      </c>
      <c r="FP59" s="50">
        <v>0</v>
      </c>
      <c r="FQ59" s="50">
        <v>0</v>
      </c>
      <c r="FR59" s="50">
        <v>0</v>
      </c>
      <c r="FS59" s="50">
        <v>0</v>
      </c>
      <c r="FT59" s="50">
        <v>0</v>
      </c>
      <c r="FU59" s="50">
        <v>0</v>
      </c>
      <c r="FV59" s="50">
        <v>0</v>
      </c>
      <c r="FW59" s="50">
        <v>0</v>
      </c>
      <c r="FX59" s="50">
        <v>0</v>
      </c>
      <c r="FY59" s="50">
        <v>0</v>
      </c>
      <c r="FZ59" s="50">
        <v>0</v>
      </c>
      <c r="GA59" s="50">
        <v>0</v>
      </c>
      <c r="GB59" s="50">
        <v>0</v>
      </c>
      <c r="GC59" s="50">
        <v>0</v>
      </c>
      <c r="GD59" s="50">
        <v>0</v>
      </c>
      <c r="GE59" s="50">
        <v>0</v>
      </c>
      <c r="GF59" s="50">
        <v>0</v>
      </c>
      <c r="GG59" s="50">
        <v>0</v>
      </c>
      <c r="GH59" s="50">
        <v>0</v>
      </c>
      <c r="GI59" s="50">
        <v>0</v>
      </c>
      <c r="GJ59" s="50">
        <v>0</v>
      </c>
      <c r="GK59" s="50">
        <v>0</v>
      </c>
      <c r="GL59" s="50">
        <v>0</v>
      </c>
      <c r="GM59" s="50">
        <v>0</v>
      </c>
      <c r="GN59" s="50">
        <v>0</v>
      </c>
      <c r="GO59" s="50">
        <v>0</v>
      </c>
      <c r="GP59" s="50">
        <v>0</v>
      </c>
      <c r="GQ59" s="50">
        <v>0</v>
      </c>
      <c r="GR59" s="50">
        <v>0</v>
      </c>
      <c r="GS59" s="50">
        <v>0</v>
      </c>
      <c r="GT59" s="50">
        <v>0</v>
      </c>
      <c r="GU59" s="50">
        <v>0</v>
      </c>
      <c r="GV59" s="50">
        <v>0</v>
      </c>
      <c r="GW59" s="50">
        <v>0</v>
      </c>
      <c r="GX59" s="50">
        <v>0</v>
      </c>
      <c r="GY59" s="50">
        <v>0</v>
      </c>
      <c r="GZ59" s="50">
        <v>0</v>
      </c>
      <c r="HA59" s="50">
        <v>0</v>
      </c>
      <c r="HB59" s="50">
        <v>0</v>
      </c>
      <c r="HC59" s="50">
        <v>0</v>
      </c>
      <c r="HD59" s="50">
        <v>0</v>
      </c>
      <c r="HE59" s="50">
        <v>0</v>
      </c>
      <c r="HF59" s="50">
        <v>0</v>
      </c>
      <c r="HG59" s="50">
        <v>0</v>
      </c>
      <c r="HH59" s="50">
        <v>0</v>
      </c>
      <c r="HI59" s="50">
        <v>0</v>
      </c>
      <c r="HJ59" s="50">
        <v>0</v>
      </c>
      <c r="HK59" s="50">
        <v>0</v>
      </c>
      <c r="HL59" s="50">
        <v>0</v>
      </c>
      <c r="HM59" s="50">
        <v>0</v>
      </c>
      <c r="HN59" s="50">
        <v>0</v>
      </c>
      <c r="HO59" s="50">
        <v>0</v>
      </c>
      <c r="HP59" s="50">
        <v>0</v>
      </c>
      <c r="HQ59" s="50">
        <v>0</v>
      </c>
      <c r="HR59" s="50">
        <v>0</v>
      </c>
      <c r="HS59" s="50">
        <v>0</v>
      </c>
      <c r="HT59" s="50">
        <v>0</v>
      </c>
      <c r="HU59" s="50">
        <v>0</v>
      </c>
      <c r="HV59" s="50">
        <v>0</v>
      </c>
      <c r="HW59" s="50">
        <v>0</v>
      </c>
      <c r="HX59" s="50">
        <v>0</v>
      </c>
      <c r="HY59" s="50">
        <v>0</v>
      </c>
      <c r="HZ59" s="50">
        <v>0</v>
      </c>
      <c r="IA59" s="50">
        <v>0</v>
      </c>
      <c r="IB59" s="50">
        <v>0</v>
      </c>
      <c r="IC59" s="50">
        <v>0</v>
      </c>
      <c r="ID59" s="50">
        <v>0</v>
      </c>
      <c r="IE59" s="50">
        <v>0</v>
      </c>
      <c r="IF59" s="50">
        <v>0</v>
      </c>
      <c r="IG59" s="50">
        <v>0</v>
      </c>
      <c r="IH59" s="50">
        <v>0</v>
      </c>
      <c r="II59" s="50">
        <v>0</v>
      </c>
      <c r="IJ59" s="50">
        <v>0</v>
      </c>
      <c r="IK59" s="50">
        <v>0</v>
      </c>
      <c r="IL59" s="50">
        <v>0</v>
      </c>
      <c r="IM59" s="50">
        <v>0</v>
      </c>
      <c r="IN59" s="50">
        <v>0</v>
      </c>
      <c r="IO59" s="50">
        <v>0</v>
      </c>
      <c r="IP59" s="50">
        <v>0</v>
      </c>
      <c r="IQ59" s="50">
        <v>0</v>
      </c>
      <c r="IV59" s="45"/>
    </row>
    <row r="60" spans="1:256" s="44" customFormat="1" ht="28.5" customHeight="1">
      <c r="A60" s="17">
        <v>234</v>
      </c>
      <c r="B60" s="65" t="s">
        <v>366</v>
      </c>
      <c r="C60" s="15">
        <f>SUM(D60:O60)</f>
        <v>0</v>
      </c>
      <c r="D60" s="14">
        <v>0</v>
      </c>
      <c r="E60" s="14">
        <v>0</v>
      </c>
      <c r="F60" s="14">
        <v>0</v>
      </c>
      <c r="G60" s="14">
        <v>0</v>
      </c>
      <c r="H60" s="14">
        <v>0</v>
      </c>
      <c r="I60" s="14">
        <v>0</v>
      </c>
      <c r="J60" s="14">
        <v>0</v>
      </c>
      <c r="K60" s="14">
        <v>0</v>
      </c>
      <c r="L60" s="14">
        <v>0</v>
      </c>
      <c r="M60" s="14">
        <v>0</v>
      </c>
      <c r="N60" s="14">
        <v>0</v>
      </c>
      <c r="O60" s="13">
        <v>0</v>
      </c>
      <c r="P60" s="51">
        <v>0</v>
      </c>
      <c r="Q60" s="50">
        <v>0</v>
      </c>
      <c r="R60" s="50">
        <v>0</v>
      </c>
      <c r="S60" s="50">
        <v>0</v>
      </c>
      <c r="T60" s="50">
        <v>0</v>
      </c>
      <c r="U60" s="50">
        <v>0</v>
      </c>
      <c r="V60" s="50">
        <v>0</v>
      </c>
      <c r="W60" s="50">
        <v>0</v>
      </c>
      <c r="X60" s="50">
        <v>0</v>
      </c>
      <c r="Y60" s="50">
        <v>0</v>
      </c>
      <c r="Z60" s="50">
        <v>0</v>
      </c>
      <c r="AA60" s="50">
        <v>0</v>
      </c>
      <c r="AB60" s="50">
        <v>0</v>
      </c>
      <c r="AC60" s="50">
        <v>0</v>
      </c>
      <c r="AD60" s="50">
        <v>0</v>
      </c>
      <c r="AE60" s="50">
        <v>0</v>
      </c>
      <c r="AF60" s="50">
        <v>0</v>
      </c>
      <c r="AG60" s="50">
        <v>0</v>
      </c>
      <c r="AH60" s="50">
        <v>0</v>
      </c>
      <c r="AI60" s="50">
        <v>0</v>
      </c>
      <c r="AJ60" s="50">
        <v>0</v>
      </c>
      <c r="AK60" s="50">
        <v>0</v>
      </c>
      <c r="AL60" s="50">
        <v>0</v>
      </c>
      <c r="AM60" s="50">
        <v>0</v>
      </c>
      <c r="AN60" s="50">
        <v>0</v>
      </c>
      <c r="AO60" s="50">
        <v>0</v>
      </c>
      <c r="AP60" s="50">
        <v>0</v>
      </c>
      <c r="AQ60" s="50">
        <v>0</v>
      </c>
      <c r="AR60" s="50">
        <v>0</v>
      </c>
      <c r="AS60" s="50">
        <v>0</v>
      </c>
      <c r="AT60" s="50">
        <v>0</v>
      </c>
      <c r="AU60" s="50">
        <v>0</v>
      </c>
      <c r="AV60" s="50">
        <v>0</v>
      </c>
      <c r="AW60" s="50">
        <v>0</v>
      </c>
      <c r="AX60" s="50">
        <v>0</v>
      </c>
      <c r="AY60" s="50">
        <v>0</v>
      </c>
      <c r="AZ60" s="50">
        <v>0</v>
      </c>
      <c r="BA60" s="50">
        <v>0</v>
      </c>
      <c r="BB60" s="50">
        <v>0</v>
      </c>
      <c r="BC60" s="50">
        <v>0</v>
      </c>
      <c r="BD60" s="50">
        <v>0</v>
      </c>
      <c r="BE60" s="50">
        <v>0</v>
      </c>
      <c r="BF60" s="50">
        <v>0</v>
      </c>
      <c r="BG60" s="50">
        <v>0</v>
      </c>
      <c r="BH60" s="50">
        <v>0</v>
      </c>
      <c r="BI60" s="50">
        <v>0</v>
      </c>
      <c r="BJ60" s="50">
        <v>0</v>
      </c>
      <c r="BK60" s="50">
        <v>0</v>
      </c>
      <c r="BL60" s="50">
        <v>0</v>
      </c>
      <c r="BM60" s="50">
        <v>0</v>
      </c>
      <c r="BN60" s="50">
        <v>0</v>
      </c>
      <c r="BO60" s="50">
        <v>0</v>
      </c>
      <c r="BP60" s="50">
        <v>0</v>
      </c>
      <c r="BQ60" s="50">
        <v>0</v>
      </c>
      <c r="BR60" s="50">
        <v>0</v>
      </c>
      <c r="BS60" s="50">
        <v>0</v>
      </c>
      <c r="BT60" s="50">
        <v>0</v>
      </c>
      <c r="BU60" s="50">
        <v>0</v>
      </c>
      <c r="BV60" s="50">
        <v>0</v>
      </c>
      <c r="BW60" s="50">
        <v>0</v>
      </c>
      <c r="BX60" s="50">
        <v>0</v>
      </c>
      <c r="BY60" s="50">
        <v>0</v>
      </c>
      <c r="BZ60" s="50">
        <v>0</v>
      </c>
      <c r="CA60" s="50">
        <v>0</v>
      </c>
      <c r="CB60" s="50">
        <v>0</v>
      </c>
      <c r="CC60" s="50">
        <v>0</v>
      </c>
      <c r="CD60" s="50">
        <v>0</v>
      </c>
      <c r="CE60" s="50">
        <v>0</v>
      </c>
      <c r="CF60" s="50">
        <v>0</v>
      </c>
      <c r="CG60" s="50">
        <v>0</v>
      </c>
      <c r="CH60" s="50">
        <v>0</v>
      </c>
      <c r="CI60" s="50">
        <v>0</v>
      </c>
      <c r="CJ60" s="50">
        <v>0</v>
      </c>
      <c r="CK60" s="50">
        <v>0</v>
      </c>
      <c r="CL60" s="50">
        <v>0</v>
      </c>
      <c r="CM60" s="50">
        <v>0</v>
      </c>
      <c r="CN60" s="50">
        <v>0</v>
      </c>
      <c r="CO60" s="50">
        <v>0</v>
      </c>
      <c r="CP60" s="50">
        <v>0</v>
      </c>
      <c r="CQ60" s="50">
        <v>0</v>
      </c>
      <c r="CR60" s="50">
        <v>0</v>
      </c>
      <c r="CS60" s="50">
        <v>0</v>
      </c>
      <c r="CT60" s="50">
        <v>0</v>
      </c>
      <c r="CU60" s="50">
        <v>0</v>
      </c>
      <c r="CV60" s="50">
        <v>0</v>
      </c>
      <c r="CW60" s="50">
        <v>0</v>
      </c>
      <c r="CX60" s="50">
        <v>0</v>
      </c>
      <c r="CY60" s="50">
        <v>0</v>
      </c>
      <c r="CZ60" s="50">
        <v>0</v>
      </c>
      <c r="DA60" s="50">
        <v>0</v>
      </c>
      <c r="DB60" s="50">
        <v>0</v>
      </c>
      <c r="DC60" s="50">
        <v>0</v>
      </c>
      <c r="DD60" s="50">
        <v>0</v>
      </c>
      <c r="DE60" s="50">
        <v>0</v>
      </c>
      <c r="DF60" s="50">
        <v>0</v>
      </c>
      <c r="DG60" s="50">
        <v>0</v>
      </c>
      <c r="DH60" s="50">
        <v>0</v>
      </c>
      <c r="DI60" s="50">
        <v>0</v>
      </c>
      <c r="DJ60" s="50">
        <v>0</v>
      </c>
      <c r="DK60" s="50">
        <v>0</v>
      </c>
      <c r="DL60" s="50">
        <v>0</v>
      </c>
      <c r="DM60" s="50">
        <v>0</v>
      </c>
      <c r="DN60" s="50">
        <v>0</v>
      </c>
      <c r="DO60" s="50">
        <v>0</v>
      </c>
      <c r="DP60" s="50">
        <v>0</v>
      </c>
      <c r="DQ60" s="50">
        <v>0</v>
      </c>
      <c r="DR60" s="50">
        <v>0</v>
      </c>
      <c r="DS60" s="50">
        <v>0</v>
      </c>
      <c r="DT60" s="50">
        <v>0</v>
      </c>
      <c r="DU60" s="50">
        <v>0</v>
      </c>
      <c r="DV60" s="50">
        <v>0</v>
      </c>
      <c r="DW60" s="50">
        <v>0</v>
      </c>
      <c r="DX60" s="50">
        <v>0</v>
      </c>
      <c r="DY60" s="50">
        <v>0</v>
      </c>
      <c r="DZ60" s="50">
        <v>0</v>
      </c>
      <c r="EA60" s="50">
        <v>0</v>
      </c>
      <c r="EB60" s="50">
        <v>0</v>
      </c>
      <c r="EC60" s="50">
        <v>0</v>
      </c>
      <c r="ED60" s="50">
        <v>0</v>
      </c>
      <c r="EE60" s="50">
        <v>0</v>
      </c>
      <c r="EF60" s="50">
        <v>0</v>
      </c>
      <c r="EG60" s="50">
        <v>0</v>
      </c>
      <c r="EH60" s="50">
        <v>0</v>
      </c>
      <c r="EI60" s="50">
        <v>0</v>
      </c>
      <c r="EJ60" s="50">
        <v>0</v>
      </c>
      <c r="EK60" s="50">
        <v>0</v>
      </c>
      <c r="EL60" s="50">
        <v>0</v>
      </c>
      <c r="EM60" s="50">
        <v>0</v>
      </c>
      <c r="EN60" s="50">
        <v>0</v>
      </c>
      <c r="EO60" s="50">
        <v>0</v>
      </c>
      <c r="EP60" s="50">
        <v>0</v>
      </c>
      <c r="EQ60" s="50">
        <v>0</v>
      </c>
      <c r="ER60" s="50">
        <v>0</v>
      </c>
      <c r="ES60" s="50">
        <v>0</v>
      </c>
      <c r="ET60" s="50">
        <v>0</v>
      </c>
      <c r="EU60" s="50">
        <v>0</v>
      </c>
      <c r="EV60" s="50">
        <v>0</v>
      </c>
      <c r="EW60" s="50">
        <v>0</v>
      </c>
      <c r="EX60" s="50">
        <v>0</v>
      </c>
      <c r="EY60" s="50">
        <v>0</v>
      </c>
      <c r="EZ60" s="50">
        <v>0</v>
      </c>
      <c r="FA60" s="50">
        <v>0</v>
      </c>
      <c r="FB60" s="50">
        <v>0</v>
      </c>
      <c r="FC60" s="50">
        <v>0</v>
      </c>
      <c r="FD60" s="50">
        <v>0</v>
      </c>
      <c r="FE60" s="50">
        <v>0</v>
      </c>
      <c r="FF60" s="50">
        <v>0</v>
      </c>
      <c r="FG60" s="50">
        <v>0</v>
      </c>
      <c r="FH60" s="50">
        <v>0</v>
      </c>
      <c r="FI60" s="50">
        <v>0</v>
      </c>
      <c r="FJ60" s="50">
        <v>0</v>
      </c>
      <c r="FK60" s="50">
        <v>0</v>
      </c>
      <c r="FL60" s="50">
        <v>0</v>
      </c>
      <c r="FM60" s="50">
        <v>0</v>
      </c>
      <c r="FN60" s="50">
        <v>0</v>
      </c>
      <c r="FO60" s="50">
        <v>0</v>
      </c>
      <c r="FP60" s="50">
        <v>0</v>
      </c>
      <c r="FQ60" s="50">
        <v>0</v>
      </c>
      <c r="FR60" s="50">
        <v>0</v>
      </c>
      <c r="FS60" s="50">
        <v>0</v>
      </c>
      <c r="FT60" s="50">
        <v>0</v>
      </c>
      <c r="FU60" s="50">
        <v>0</v>
      </c>
      <c r="FV60" s="50">
        <v>0</v>
      </c>
      <c r="FW60" s="50">
        <v>0</v>
      </c>
      <c r="FX60" s="50">
        <v>0</v>
      </c>
      <c r="FY60" s="50">
        <v>0</v>
      </c>
      <c r="FZ60" s="50">
        <v>0</v>
      </c>
      <c r="GA60" s="50">
        <v>0</v>
      </c>
      <c r="GB60" s="50">
        <v>0</v>
      </c>
      <c r="GC60" s="50">
        <v>0</v>
      </c>
      <c r="GD60" s="50">
        <v>0</v>
      </c>
      <c r="GE60" s="50">
        <v>0</v>
      </c>
      <c r="GF60" s="50">
        <v>0</v>
      </c>
      <c r="GG60" s="50">
        <v>0</v>
      </c>
      <c r="GH60" s="50">
        <v>0</v>
      </c>
      <c r="GI60" s="50">
        <v>0</v>
      </c>
      <c r="GJ60" s="50">
        <v>0</v>
      </c>
      <c r="GK60" s="50">
        <v>0</v>
      </c>
      <c r="GL60" s="50">
        <v>0</v>
      </c>
      <c r="GM60" s="50">
        <v>0</v>
      </c>
      <c r="GN60" s="50">
        <v>0</v>
      </c>
      <c r="GO60" s="50">
        <v>0</v>
      </c>
      <c r="GP60" s="50">
        <v>0</v>
      </c>
      <c r="GQ60" s="50">
        <v>0</v>
      </c>
      <c r="GR60" s="50">
        <v>0</v>
      </c>
      <c r="GS60" s="50">
        <v>0</v>
      </c>
      <c r="GT60" s="50">
        <v>0</v>
      </c>
      <c r="GU60" s="50">
        <v>0</v>
      </c>
      <c r="GV60" s="50">
        <v>0</v>
      </c>
      <c r="GW60" s="50">
        <v>0</v>
      </c>
      <c r="GX60" s="50">
        <v>0</v>
      </c>
      <c r="GY60" s="50">
        <v>0</v>
      </c>
      <c r="GZ60" s="50">
        <v>0</v>
      </c>
      <c r="HA60" s="50">
        <v>0</v>
      </c>
      <c r="HB60" s="50">
        <v>0</v>
      </c>
      <c r="HC60" s="50">
        <v>0</v>
      </c>
      <c r="HD60" s="50">
        <v>0</v>
      </c>
      <c r="HE60" s="50">
        <v>0</v>
      </c>
      <c r="HF60" s="50">
        <v>0</v>
      </c>
      <c r="HG60" s="50">
        <v>0</v>
      </c>
      <c r="HH60" s="50">
        <v>0</v>
      </c>
      <c r="HI60" s="50">
        <v>0</v>
      </c>
      <c r="HJ60" s="50">
        <v>0</v>
      </c>
      <c r="HK60" s="50">
        <v>0</v>
      </c>
      <c r="HL60" s="50">
        <v>0</v>
      </c>
      <c r="HM60" s="50">
        <v>0</v>
      </c>
      <c r="HN60" s="50">
        <v>0</v>
      </c>
      <c r="HO60" s="50">
        <v>0</v>
      </c>
      <c r="HP60" s="50">
        <v>0</v>
      </c>
      <c r="HQ60" s="50">
        <v>0</v>
      </c>
      <c r="HR60" s="50">
        <v>0</v>
      </c>
      <c r="HS60" s="50">
        <v>0</v>
      </c>
      <c r="HT60" s="50">
        <v>0</v>
      </c>
      <c r="HU60" s="50">
        <v>0</v>
      </c>
      <c r="HV60" s="50">
        <v>0</v>
      </c>
      <c r="HW60" s="50">
        <v>0</v>
      </c>
      <c r="HX60" s="50">
        <v>0</v>
      </c>
      <c r="HY60" s="50">
        <v>0</v>
      </c>
      <c r="HZ60" s="50">
        <v>0</v>
      </c>
      <c r="IA60" s="50">
        <v>0</v>
      </c>
      <c r="IB60" s="50">
        <v>0</v>
      </c>
      <c r="IC60" s="50">
        <v>0</v>
      </c>
      <c r="ID60" s="50">
        <v>0</v>
      </c>
      <c r="IE60" s="50">
        <v>0</v>
      </c>
      <c r="IF60" s="50">
        <v>0</v>
      </c>
      <c r="IG60" s="50">
        <v>0</v>
      </c>
      <c r="IH60" s="50">
        <v>0</v>
      </c>
      <c r="II60" s="50">
        <v>0</v>
      </c>
      <c r="IJ60" s="50">
        <v>0</v>
      </c>
      <c r="IK60" s="50">
        <v>0</v>
      </c>
      <c r="IL60" s="50">
        <v>0</v>
      </c>
      <c r="IM60" s="50">
        <v>0</v>
      </c>
      <c r="IN60" s="50">
        <v>0</v>
      </c>
      <c r="IO60" s="50">
        <v>0</v>
      </c>
      <c r="IP60" s="50">
        <v>0</v>
      </c>
      <c r="IQ60" s="50">
        <v>0</v>
      </c>
      <c r="IV60" s="45"/>
    </row>
    <row r="61" spans="1:256" s="44" customFormat="1" ht="25.5">
      <c r="A61" s="17">
        <v>235</v>
      </c>
      <c r="B61" s="16" t="s">
        <v>365</v>
      </c>
      <c r="C61" s="15">
        <f>SUM(D61:O61)</f>
        <v>0</v>
      </c>
      <c r="D61" s="14">
        <v>0</v>
      </c>
      <c r="E61" s="14">
        <v>0</v>
      </c>
      <c r="F61" s="14">
        <v>0</v>
      </c>
      <c r="G61" s="14">
        <v>0</v>
      </c>
      <c r="H61" s="14">
        <v>0</v>
      </c>
      <c r="I61" s="14">
        <v>0</v>
      </c>
      <c r="J61" s="14">
        <v>0</v>
      </c>
      <c r="K61" s="14">
        <v>0</v>
      </c>
      <c r="L61" s="14">
        <v>0</v>
      </c>
      <c r="M61" s="14">
        <v>0</v>
      </c>
      <c r="N61" s="14">
        <v>0</v>
      </c>
      <c r="O61" s="13">
        <v>0</v>
      </c>
      <c r="P61" s="51">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50">
        <v>0</v>
      </c>
      <c r="AH61" s="50">
        <v>0</v>
      </c>
      <c r="AI61" s="50">
        <v>0</v>
      </c>
      <c r="AJ61" s="50">
        <v>0</v>
      </c>
      <c r="AK61" s="50">
        <v>0</v>
      </c>
      <c r="AL61" s="50">
        <v>0</v>
      </c>
      <c r="AM61" s="50">
        <v>0</v>
      </c>
      <c r="AN61" s="50">
        <v>0</v>
      </c>
      <c r="AO61" s="50">
        <v>0</v>
      </c>
      <c r="AP61" s="50">
        <v>0</v>
      </c>
      <c r="AQ61" s="50">
        <v>0</v>
      </c>
      <c r="AR61" s="50">
        <v>0</v>
      </c>
      <c r="AS61" s="50">
        <v>0</v>
      </c>
      <c r="AT61" s="50">
        <v>0</v>
      </c>
      <c r="AU61" s="50">
        <v>0</v>
      </c>
      <c r="AV61" s="50">
        <v>0</v>
      </c>
      <c r="AW61" s="50">
        <v>0</v>
      </c>
      <c r="AX61" s="50">
        <v>0</v>
      </c>
      <c r="AY61" s="50">
        <v>0</v>
      </c>
      <c r="AZ61" s="50">
        <v>0</v>
      </c>
      <c r="BA61" s="50">
        <v>0</v>
      </c>
      <c r="BB61" s="50">
        <v>0</v>
      </c>
      <c r="BC61" s="50">
        <v>0</v>
      </c>
      <c r="BD61" s="50">
        <v>0</v>
      </c>
      <c r="BE61" s="50">
        <v>0</v>
      </c>
      <c r="BF61" s="50">
        <v>0</v>
      </c>
      <c r="BG61" s="50">
        <v>0</v>
      </c>
      <c r="BH61" s="50">
        <v>0</v>
      </c>
      <c r="BI61" s="50">
        <v>0</v>
      </c>
      <c r="BJ61" s="50">
        <v>0</v>
      </c>
      <c r="BK61" s="50">
        <v>0</v>
      </c>
      <c r="BL61" s="50">
        <v>0</v>
      </c>
      <c r="BM61" s="50">
        <v>0</v>
      </c>
      <c r="BN61" s="50">
        <v>0</v>
      </c>
      <c r="BO61" s="50">
        <v>0</v>
      </c>
      <c r="BP61" s="50">
        <v>0</v>
      </c>
      <c r="BQ61" s="50">
        <v>0</v>
      </c>
      <c r="BR61" s="50">
        <v>0</v>
      </c>
      <c r="BS61" s="50">
        <v>0</v>
      </c>
      <c r="BT61" s="50">
        <v>0</v>
      </c>
      <c r="BU61" s="50">
        <v>0</v>
      </c>
      <c r="BV61" s="50">
        <v>0</v>
      </c>
      <c r="BW61" s="50">
        <v>0</v>
      </c>
      <c r="BX61" s="50">
        <v>0</v>
      </c>
      <c r="BY61" s="50">
        <v>0</v>
      </c>
      <c r="BZ61" s="50">
        <v>0</v>
      </c>
      <c r="CA61" s="50">
        <v>0</v>
      </c>
      <c r="CB61" s="50">
        <v>0</v>
      </c>
      <c r="CC61" s="50">
        <v>0</v>
      </c>
      <c r="CD61" s="50">
        <v>0</v>
      </c>
      <c r="CE61" s="50">
        <v>0</v>
      </c>
      <c r="CF61" s="50">
        <v>0</v>
      </c>
      <c r="CG61" s="50">
        <v>0</v>
      </c>
      <c r="CH61" s="50">
        <v>0</v>
      </c>
      <c r="CI61" s="50">
        <v>0</v>
      </c>
      <c r="CJ61" s="50">
        <v>0</v>
      </c>
      <c r="CK61" s="50">
        <v>0</v>
      </c>
      <c r="CL61" s="50">
        <v>0</v>
      </c>
      <c r="CM61" s="50">
        <v>0</v>
      </c>
      <c r="CN61" s="50">
        <v>0</v>
      </c>
      <c r="CO61" s="50">
        <v>0</v>
      </c>
      <c r="CP61" s="50">
        <v>0</v>
      </c>
      <c r="CQ61" s="50">
        <v>0</v>
      </c>
      <c r="CR61" s="50">
        <v>0</v>
      </c>
      <c r="CS61" s="50">
        <v>0</v>
      </c>
      <c r="CT61" s="50">
        <v>0</v>
      </c>
      <c r="CU61" s="50">
        <v>0</v>
      </c>
      <c r="CV61" s="50">
        <v>0</v>
      </c>
      <c r="CW61" s="50">
        <v>0</v>
      </c>
      <c r="CX61" s="50">
        <v>0</v>
      </c>
      <c r="CY61" s="50">
        <v>0</v>
      </c>
      <c r="CZ61" s="50">
        <v>0</v>
      </c>
      <c r="DA61" s="50">
        <v>0</v>
      </c>
      <c r="DB61" s="50">
        <v>0</v>
      </c>
      <c r="DC61" s="50">
        <v>0</v>
      </c>
      <c r="DD61" s="50">
        <v>0</v>
      </c>
      <c r="DE61" s="50">
        <v>0</v>
      </c>
      <c r="DF61" s="50">
        <v>0</v>
      </c>
      <c r="DG61" s="50">
        <v>0</v>
      </c>
      <c r="DH61" s="50">
        <v>0</v>
      </c>
      <c r="DI61" s="50">
        <v>0</v>
      </c>
      <c r="DJ61" s="50">
        <v>0</v>
      </c>
      <c r="DK61" s="50">
        <v>0</v>
      </c>
      <c r="DL61" s="50">
        <v>0</v>
      </c>
      <c r="DM61" s="50">
        <v>0</v>
      </c>
      <c r="DN61" s="50">
        <v>0</v>
      </c>
      <c r="DO61" s="50">
        <v>0</v>
      </c>
      <c r="DP61" s="50">
        <v>0</v>
      </c>
      <c r="DQ61" s="50">
        <v>0</v>
      </c>
      <c r="DR61" s="50">
        <v>0</v>
      </c>
      <c r="DS61" s="50">
        <v>0</v>
      </c>
      <c r="DT61" s="50">
        <v>0</v>
      </c>
      <c r="DU61" s="50">
        <v>0</v>
      </c>
      <c r="DV61" s="50">
        <v>0</v>
      </c>
      <c r="DW61" s="50">
        <v>0</v>
      </c>
      <c r="DX61" s="50">
        <v>0</v>
      </c>
      <c r="DY61" s="50">
        <v>0</v>
      </c>
      <c r="DZ61" s="50">
        <v>0</v>
      </c>
      <c r="EA61" s="50">
        <v>0</v>
      </c>
      <c r="EB61" s="50">
        <v>0</v>
      </c>
      <c r="EC61" s="50">
        <v>0</v>
      </c>
      <c r="ED61" s="50">
        <v>0</v>
      </c>
      <c r="EE61" s="50">
        <v>0</v>
      </c>
      <c r="EF61" s="50">
        <v>0</v>
      </c>
      <c r="EG61" s="50">
        <v>0</v>
      </c>
      <c r="EH61" s="50">
        <v>0</v>
      </c>
      <c r="EI61" s="50">
        <v>0</v>
      </c>
      <c r="EJ61" s="50">
        <v>0</v>
      </c>
      <c r="EK61" s="50">
        <v>0</v>
      </c>
      <c r="EL61" s="50">
        <v>0</v>
      </c>
      <c r="EM61" s="50">
        <v>0</v>
      </c>
      <c r="EN61" s="50">
        <v>0</v>
      </c>
      <c r="EO61" s="50">
        <v>0</v>
      </c>
      <c r="EP61" s="50">
        <v>0</v>
      </c>
      <c r="EQ61" s="50">
        <v>0</v>
      </c>
      <c r="ER61" s="50">
        <v>0</v>
      </c>
      <c r="ES61" s="50">
        <v>0</v>
      </c>
      <c r="ET61" s="50">
        <v>0</v>
      </c>
      <c r="EU61" s="50">
        <v>0</v>
      </c>
      <c r="EV61" s="50">
        <v>0</v>
      </c>
      <c r="EW61" s="50">
        <v>0</v>
      </c>
      <c r="EX61" s="50">
        <v>0</v>
      </c>
      <c r="EY61" s="50">
        <v>0</v>
      </c>
      <c r="EZ61" s="50">
        <v>0</v>
      </c>
      <c r="FA61" s="50">
        <v>0</v>
      </c>
      <c r="FB61" s="50">
        <v>0</v>
      </c>
      <c r="FC61" s="50">
        <v>0</v>
      </c>
      <c r="FD61" s="50">
        <v>0</v>
      </c>
      <c r="FE61" s="50">
        <v>0</v>
      </c>
      <c r="FF61" s="50">
        <v>0</v>
      </c>
      <c r="FG61" s="50">
        <v>0</v>
      </c>
      <c r="FH61" s="50">
        <v>0</v>
      </c>
      <c r="FI61" s="50">
        <v>0</v>
      </c>
      <c r="FJ61" s="50">
        <v>0</v>
      </c>
      <c r="FK61" s="50">
        <v>0</v>
      </c>
      <c r="FL61" s="50">
        <v>0</v>
      </c>
      <c r="FM61" s="50">
        <v>0</v>
      </c>
      <c r="FN61" s="50">
        <v>0</v>
      </c>
      <c r="FO61" s="50">
        <v>0</v>
      </c>
      <c r="FP61" s="50">
        <v>0</v>
      </c>
      <c r="FQ61" s="50">
        <v>0</v>
      </c>
      <c r="FR61" s="50">
        <v>0</v>
      </c>
      <c r="FS61" s="50">
        <v>0</v>
      </c>
      <c r="FT61" s="50">
        <v>0</v>
      </c>
      <c r="FU61" s="50">
        <v>0</v>
      </c>
      <c r="FV61" s="50">
        <v>0</v>
      </c>
      <c r="FW61" s="50">
        <v>0</v>
      </c>
      <c r="FX61" s="50">
        <v>0</v>
      </c>
      <c r="FY61" s="50">
        <v>0</v>
      </c>
      <c r="FZ61" s="50">
        <v>0</v>
      </c>
      <c r="GA61" s="50">
        <v>0</v>
      </c>
      <c r="GB61" s="50">
        <v>0</v>
      </c>
      <c r="GC61" s="50">
        <v>0</v>
      </c>
      <c r="GD61" s="50">
        <v>0</v>
      </c>
      <c r="GE61" s="50">
        <v>0</v>
      </c>
      <c r="GF61" s="50">
        <v>0</v>
      </c>
      <c r="GG61" s="50">
        <v>0</v>
      </c>
      <c r="GH61" s="50">
        <v>0</v>
      </c>
      <c r="GI61" s="50">
        <v>0</v>
      </c>
      <c r="GJ61" s="50">
        <v>0</v>
      </c>
      <c r="GK61" s="50">
        <v>0</v>
      </c>
      <c r="GL61" s="50">
        <v>0</v>
      </c>
      <c r="GM61" s="50">
        <v>0</v>
      </c>
      <c r="GN61" s="50">
        <v>0</v>
      </c>
      <c r="GO61" s="50">
        <v>0</v>
      </c>
      <c r="GP61" s="50">
        <v>0</v>
      </c>
      <c r="GQ61" s="50">
        <v>0</v>
      </c>
      <c r="GR61" s="50">
        <v>0</v>
      </c>
      <c r="GS61" s="50">
        <v>0</v>
      </c>
      <c r="GT61" s="50">
        <v>0</v>
      </c>
      <c r="GU61" s="50">
        <v>0</v>
      </c>
      <c r="GV61" s="50">
        <v>0</v>
      </c>
      <c r="GW61" s="50">
        <v>0</v>
      </c>
      <c r="GX61" s="50">
        <v>0</v>
      </c>
      <c r="GY61" s="50">
        <v>0</v>
      </c>
      <c r="GZ61" s="50">
        <v>0</v>
      </c>
      <c r="HA61" s="50">
        <v>0</v>
      </c>
      <c r="HB61" s="50">
        <v>0</v>
      </c>
      <c r="HC61" s="50">
        <v>0</v>
      </c>
      <c r="HD61" s="50">
        <v>0</v>
      </c>
      <c r="HE61" s="50">
        <v>0</v>
      </c>
      <c r="HF61" s="50">
        <v>0</v>
      </c>
      <c r="HG61" s="50">
        <v>0</v>
      </c>
      <c r="HH61" s="50">
        <v>0</v>
      </c>
      <c r="HI61" s="50">
        <v>0</v>
      </c>
      <c r="HJ61" s="50">
        <v>0</v>
      </c>
      <c r="HK61" s="50">
        <v>0</v>
      </c>
      <c r="HL61" s="50">
        <v>0</v>
      </c>
      <c r="HM61" s="50">
        <v>0</v>
      </c>
      <c r="HN61" s="50">
        <v>0</v>
      </c>
      <c r="HO61" s="50">
        <v>0</v>
      </c>
      <c r="HP61" s="50">
        <v>0</v>
      </c>
      <c r="HQ61" s="50">
        <v>0</v>
      </c>
      <c r="HR61" s="50">
        <v>0</v>
      </c>
      <c r="HS61" s="50">
        <v>0</v>
      </c>
      <c r="HT61" s="50">
        <v>0</v>
      </c>
      <c r="HU61" s="50">
        <v>0</v>
      </c>
      <c r="HV61" s="50">
        <v>0</v>
      </c>
      <c r="HW61" s="50">
        <v>0</v>
      </c>
      <c r="HX61" s="50">
        <v>0</v>
      </c>
      <c r="HY61" s="50">
        <v>0</v>
      </c>
      <c r="HZ61" s="50">
        <v>0</v>
      </c>
      <c r="IA61" s="50">
        <v>0</v>
      </c>
      <c r="IB61" s="50">
        <v>0</v>
      </c>
      <c r="IC61" s="50">
        <v>0</v>
      </c>
      <c r="ID61" s="50">
        <v>0</v>
      </c>
      <c r="IE61" s="50">
        <v>0</v>
      </c>
      <c r="IF61" s="50">
        <v>0</v>
      </c>
      <c r="IG61" s="50">
        <v>0</v>
      </c>
      <c r="IH61" s="50">
        <v>0</v>
      </c>
      <c r="II61" s="50">
        <v>0</v>
      </c>
      <c r="IJ61" s="50">
        <v>0</v>
      </c>
      <c r="IK61" s="50">
        <v>0</v>
      </c>
      <c r="IL61" s="50">
        <v>0</v>
      </c>
      <c r="IM61" s="50">
        <v>0</v>
      </c>
      <c r="IN61" s="50">
        <v>0</v>
      </c>
      <c r="IO61" s="50">
        <v>0</v>
      </c>
      <c r="IP61" s="50">
        <v>0</v>
      </c>
      <c r="IQ61" s="50">
        <v>0</v>
      </c>
      <c r="IV61" s="45"/>
    </row>
    <row r="62" spans="1:256" s="44" customFormat="1" ht="25.5">
      <c r="A62" s="17">
        <v>236</v>
      </c>
      <c r="B62" s="16" t="s">
        <v>364</v>
      </c>
      <c r="C62" s="15">
        <f>SUM(D62:O62)</f>
        <v>30000</v>
      </c>
      <c r="D62" s="14">
        <v>2500</v>
      </c>
      <c r="E62" s="14">
        <v>2500</v>
      </c>
      <c r="F62" s="14">
        <v>2500</v>
      </c>
      <c r="G62" s="14">
        <v>2500</v>
      </c>
      <c r="H62" s="14">
        <v>2500</v>
      </c>
      <c r="I62" s="14">
        <v>2500</v>
      </c>
      <c r="J62" s="14">
        <v>2500</v>
      </c>
      <c r="K62" s="14">
        <v>2500</v>
      </c>
      <c r="L62" s="14">
        <v>2500</v>
      </c>
      <c r="M62" s="14">
        <v>2500</v>
      </c>
      <c r="N62" s="14">
        <v>2500</v>
      </c>
      <c r="O62" s="14">
        <v>2500</v>
      </c>
      <c r="P62" s="51">
        <v>0</v>
      </c>
      <c r="Q62" s="50">
        <v>0</v>
      </c>
      <c r="R62" s="50">
        <v>0</v>
      </c>
      <c r="S62" s="50">
        <v>0</v>
      </c>
      <c r="T62" s="50">
        <v>0</v>
      </c>
      <c r="U62" s="50">
        <v>0</v>
      </c>
      <c r="V62" s="50">
        <v>0</v>
      </c>
      <c r="W62" s="50">
        <v>0</v>
      </c>
      <c r="X62" s="50">
        <v>0</v>
      </c>
      <c r="Y62" s="50">
        <v>0</v>
      </c>
      <c r="Z62" s="50">
        <v>0</v>
      </c>
      <c r="AA62" s="50">
        <v>0</v>
      </c>
      <c r="AB62" s="50">
        <v>0</v>
      </c>
      <c r="AC62" s="50">
        <v>0</v>
      </c>
      <c r="AD62" s="50">
        <v>0</v>
      </c>
      <c r="AE62" s="50">
        <v>0</v>
      </c>
      <c r="AF62" s="50">
        <v>0</v>
      </c>
      <c r="AG62" s="50">
        <v>0</v>
      </c>
      <c r="AH62" s="50">
        <v>0</v>
      </c>
      <c r="AI62" s="50">
        <v>0</v>
      </c>
      <c r="AJ62" s="50">
        <v>0</v>
      </c>
      <c r="AK62" s="50">
        <v>0</v>
      </c>
      <c r="AL62" s="50">
        <v>0</v>
      </c>
      <c r="AM62" s="50">
        <v>0</v>
      </c>
      <c r="AN62" s="50">
        <v>0</v>
      </c>
      <c r="AO62" s="50">
        <v>0</v>
      </c>
      <c r="AP62" s="50">
        <v>0</v>
      </c>
      <c r="AQ62" s="50">
        <v>0</v>
      </c>
      <c r="AR62" s="50">
        <v>0</v>
      </c>
      <c r="AS62" s="50">
        <v>0</v>
      </c>
      <c r="AT62" s="50">
        <v>0</v>
      </c>
      <c r="AU62" s="50">
        <v>0</v>
      </c>
      <c r="AV62" s="50">
        <v>0</v>
      </c>
      <c r="AW62" s="50">
        <v>0</v>
      </c>
      <c r="AX62" s="50">
        <v>0</v>
      </c>
      <c r="AY62" s="50">
        <v>0</v>
      </c>
      <c r="AZ62" s="50">
        <v>0</v>
      </c>
      <c r="BA62" s="50">
        <v>0</v>
      </c>
      <c r="BB62" s="50">
        <v>0</v>
      </c>
      <c r="BC62" s="50">
        <v>0</v>
      </c>
      <c r="BD62" s="50">
        <v>0</v>
      </c>
      <c r="BE62" s="50">
        <v>0</v>
      </c>
      <c r="BF62" s="50">
        <v>0</v>
      </c>
      <c r="BG62" s="50">
        <v>0</v>
      </c>
      <c r="BH62" s="50">
        <v>0</v>
      </c>
      <c r="BI62" s="50">
        <v>0</v>
      </c>
      <c r="BJ62" s="50">
        <v>0</v>
      </c>
      <c r="BK62" s="50">
        <v>0</v>
      </c>
      <c r="BL62" s="50">
        <v>0</v>
      </c>
      <c r="BM62" s="50">
        <v>0</v>
      </c>
      <c r="BN62" s="50">
        <v>0</v>
      </c>
      <c r="BO62" s="50">
        <v>0</v>
      </c>
      <c r="BP62" s="50">
        <v>0</v>
      </c>
      <c r="BQ62" s="50">
        <v>0</v>
      </c>
      <c r="BR62" s="50">
        <v>0</v>
      </c>
      <c r="BS62" s="50">
        <v>0</v>
      </c>
      <c r="BT62" s="50">
        <v>0</v>
      </c>
      <c r="BU62" s="50">
        <v>0</v>
      </c>
      <c r="BV62" s="50">
        <v>0</v>
      </c>
      <c r="BW62" s="50">
        <v>0</v>
      </c>
      <c r="BX62" s="50">
        <v>0</v>
      </c>
      <c r="BY62" s="50">
        <v>0</v>
      </c>
      <c r="BZ62" s="50">
        <v>0</v>
      </c>
      <c r="CA62" s="50">
        <v>0</v>
      </c>
      <c r="CB62" s="50">
        <v>0</v>
      </c>
      <c r="CC62" s="50">
        <v>0</v>
      </c>
      <c r="CD62" s="50">
        <v>0</v>
      </c>
      <c r="CE62" s="50">
        <v>0</v>
      </c>
      <c r="CF62" s="50">
        <v>0</v>
      </c>
      <c r="CG62" s="50">
        <v>0</v>
      </c>
      <c r="CH62" s="50">
        <v>0</v>
      </c>
      <c r="CI62" s="50">
        <v>0</v>
      </c>
      <c r="CJ62" s="50">
        <v>0</v>
      </c>
      <c r="CK62" s="50">
        <v>0</v>
      </c>
      <c r="CL62" s="50">
        <v>0</v>
      </c>
      <c r="CM62" s="50">
        <v>0</v>
      </c>
      <c r="CN62" s="50">
        <v>0</v>
      </c>
      <c r="CO62" s="50">
        <v>0</v>
      </c>
      <c r="CP62" s="50">
        <v>0</v>
      </c>
      <c r="CQ62" s="50">
        <v>0</v>
      </c>
      <c r="CR62" s="50">
        <v>0</v>
      </c>
      <c r="CS62" s="50">
        <v>0</v>
      </c>
      <c r="CT62" s="50">
        <v>0</v>
      </c>
      <c r="CU62" s="50">
        <v>0</v>
      </c>
      <c r="CV62" s="50">
        <v>0</v>
      </c>
      <c r="CW62" s="50">
        <v>0</v>
      </c>
      <c r="CX62" s="50">
        <v>0</v>
      </c>
      <c r="CY62" s="50">
        <v>0</v>
      </c>
      <c r="CZ62" s="50">
        <v>0</v>
      </c>
      <c r="DA62" s="50">
        <v>0</v>
      </c>
      <c r="DB62" s="50">
        <v>0</v>
      </c>
      <c r="DC62" s="50">
        <v>0</v>
      </c>
      <c r="DD62" s="50">
        <v>0</v>
      </c>
      <c r="DE62" s="50">
        <v>0</v>
      </c>
      <c r="DF62" s="50">
        <v>0</v>
      </c>
      <c r="DG62" s="50">
        <v>0</v>
      </c>
      <c r="DH62" s="50">
        <v>0</v>
      </c>
      <c r="DI62" s="50">
        <v>0</v>
      </c>
      <c r="DJ62" s="50">
        <v>0</v>
      </c>
      <c r="DK62" s="50">
        <v>0</v>
      </c>
      <c r="DL62" s="50">
        <v>0</v>
      </c>
      <c r="DM62" s="50">
        <v>0</v>
      </c>
      <c r="DN62" s="50">
        <v>0</v>
      </c>
      <c r="DO62" s="50">
        <v>0</v>
      </c>
      <c r="DP62" s="50">
        <v>0</v>
      </c>
      <c r="DQ62" s="50">
        <v>0</v>
      </c>
      <c r="DR62" s="50">
        <v>0</v>
      </c>
      <c r="DS62" s="50">
        <v>0</v>
      </c>
      <c r="DT62" s="50">
        <v>0</v>
      </c>
      <c r="DU62" s="50">
        <v>0</v>
      </c>
      <c r="DV62" s="50">
        <v>0</v>
      </c>
      <c r="DW62" s="50">
        <v>0</v>
      </c>
      <c r="DX62" s="50">
        <v>0</v>
      </c>
      <c r="DY62" s="50">
        <v>0</v>
      </c>
      <c r="DZ62" s="50">
        <v>0</v>
      </c>
      <c r="EA62" s="50">
        <v>0</v>
      </c>
      <c r="EB62" s="50">
        <v>0</v>
      </c>
      <c r="EC62" s="50">
        <v>0</v>
      </c>
      <c r="ED62" s="50">
        <v>0</v>
      </c>
      <c r="EE62" s="50">
        <v>0</v>
      </c>
      <c r="EF62" s="50">
        <v>0</v>
      </c>
      <c r="EG62" s="50">
        <v>0</v>
      </c>
      <c r="EH62" s="50">
        <v>0</v>
      </c>
      <c r="EI62" s="50">
        <v>0</v>
      </c>
      <c r="EJ62" s="50">
        <v>0</v>
      </c>
      <c r="EK62" s="50">
        <v>0</v>
      </c>
      <c r="EL62" s="50">
        <v>0</v>
      </c>
      <c r="EM62" s="50">
        <v>0</v>
      </c>
      <c r="EN62" s="50">
        <v>0</v>
      </c>
      <c r="EO62" s="50">
        <v>0</v>
      </c>
      <c r="EP62" s="50">
        <v>0</v>
      </c>
      <c r="EQ62" s="50">
        <v>0</v>
      </c>
      <c r="ER62" s="50">
        <v>0</v>
      </c>
      <c r="ES62" s="50">
        <v>0</v>
      </c>
      <c r="ET62" s="50">
        <v>0</v>
      </c>
      <c r="EU62" s="50">
        <v>0</v>
      </c>
      <c r="EV62" s="50">
        <v>0</v>
      </c>
      <c r="EW62" s="50">
        <v>0</v>
      </c>
      <c r="EX62" s="50">
        <v>0</v>
      </c>
      <c r="EY62" s="50">
        <v>0</v>
      </c>
      <c r="EZ62" s="50">
        <v>0</v>
      </c>
      <c r="FA62" s="50">
        <v>0</v>
      </c>
      <c r="FB62" s="50">
        <v>0</v>
      </c>
      <c r="FC62" s="50">
        <v>0</v>
      </c>
      <c r="FD62" s="50">
        <v>0</v>
      </c>
      <c r="FE62" s="50">
        <v>0</v>
      </c>
      <c r="FF62" s="50">
        <v>0</v>
      </c>
      <c r="FG62" s="50">
        <v>0</v>
      </c>
      <c r="FH62" s="50">
        <v>0</v>
      </c>
      <c r="FI62" s="50">
        <v>0</v>
      </c>
      <c r="FJ62" s="50">
        <v>0</v>
      </c>
      <c r="FK62" s="50">
        <v>0</v>
      </c>
      <c r="FL62" s="50">
        <v>0</v>
      </c>
      <c r="FM62" s="50">
        <v>0</v>
      </c>
      <c r="FN62" s="50">
        <v>0</v>
      </c>
      <c r="FO62" s="50">
        <v>0</v>
      </c>
      <c r="FP62" s="50">
        <v>0</v>
      </c>
      <c r="FQ62" s="50">
        <v>0</v>
      </c>
      <c r="FR62" s="50">
        <v>0</v>
      </c>
      <c r="FS62" s="50">
        <v>0</v>
      </c>
      <c r="FT62" s="50">
        <v>0</v>
      </c>
      <c r="FU62" s="50">
        <v>0</v>
      </c>
      <c r="FV62" s="50">
        <v>0</v>
      </c>
      <c r="FW62" s="50">
        <v>0</v>
      </c>
      <c r="FX62" s="50">
        <v>0</v>
      </c>
      <c r="FY62" s="50">
        <v>0</v>
      </c>
      <c r="FZ62" s="50">
        <v>0</v>
      </c>
      <c r="GA62" s="50">
        <v>0</v>
      </c>
      <c r="GB62" s="50">
        <v>0</v>
      </c>
      <c r="GC62" s="50">
        <v>0</v>
      </c>
      <c r="GD62" s="50">
        <v>0</v>
      </c>
      <c r="GE62" s="50">
        <v>0</v>
      </c>
      <c r="GF62" s="50">
        <v>0</v>
      </c>
      <c r="GG62" s="50">
        <v>0</v>
      </c>
      <c r="GH62" s="50">
        <v>0</v>
      </c>
      <c r="GI62" s="50">
        <v>0</v>
      </c>
      <c r="GJ62" s="50">
        <v>0</v>
      </c>
      <c r="GK62" s="50">
        <v>0</v>
      </c>
      <c r="GL62" s="50">
        <v>0</v>
      </c>
      <c r="GM62" s="50">
        <v>0</v>
      </c>
      <c r="GN62" s="50">
        <v>0</v>
      </c>
      <c r="GO62" s="50">
        <v>0</v>
      </c>
      <c r="GP62" s="50">
        <v>0</v>
      </c>
      <c r="GQ62" s="50">
        <v>0</v>
      </c>
      <c r="GR62" s="50">
        <v>0</v>
      </c>
      <c r="GS62" s="50">
        <v>0</v>
      </c>
      <c r="GT62" s="50">
        <v>0</v>
      </c>
      <c r="GU62" s="50">
        <v>0</v>
      </c>
      <c r="GV62" s="50">
        <v>0</v>
      </c>
      <c r="GW62" s="50">
        <v>0</v>
      </c>
      <c r="GX62" s="50">
        <v>0</v>
      </c>
      <c r="GY62" s="50">
        <v>0</v>
      </c>
      <c r="GZ62" s="50">
        <v>0</v>
      </c>
      <c r="HA62" s="50">
        <v>0</v>
      </c>
      <c r="HB62" s="50">
        <v>0</v>
      </c>
      <c r="HC62" s="50">
        <v>0</v>
      </c>
      <c r="HD62" s="50">
        <v>0</v>
      </c>
      <c r="HE62" s="50">
        <v>0</v>
      </c>
      <c r="HF62" s="50">
        <v>0</v>
      </c>
      <c r="HG62" s="50">
        <v>0</v>
      </c>
      <c r="HH62" s="50">
        <v>0</v>
      </c>
      <c r="HI62" s="50">
        <v>0</v>
      </c>
      <c r="HJ62" s="50">
        <v>0</v>
      </c>
      <c r="HK62" s="50">
        <v>0</v>
      </c>
      <c r="HL62" s="50">
        <v>0</v>
      </c>
      <c r="HM62" s="50">
        <v>0</v>
      </c>
      <c r="HN62" s="50">
        <v>0</v>
      </c>
      <c r="HO62" s="50">
        <v>0</v>
      </c>
      <c r="HP62" s="50">
        <v>0</v>
      </c>
      <c r="HQ62" s="50">
        <v>0</v>
      </c>
      <c r="HR62" s="50">
        <v>0</v>
      </c>
      <c r="HS62" s="50">
        <v>0</v>
      </c>
      <c r="HT62" s="50">
        <v>0</v>
      </c>
      <c r="HU62" s="50">
        <v>0</v>
      </c>
      <c r="HV62" s="50">
        <v>0</v>
      </c>
      <c r="HW62" s="50">
        <v>0</v>
      </c>
      <c r="HX62" s="50">
        <v>0</v>
      </c>
      <c r="HY62" s="50">
        <v>0</v>
      </c>
      <c r="HZ62" s="50">
        <v>0</v>
      </c>
      <c r="IA62" s="50">
        <v>0</v>
      </c>
      <c r="IB62" s="50">
        <v>0</v>
      </c>
      <c r="IC62" s="50">
        <v>0</v>
      </c>
      <c r="ID62" s="50">
        <v>0</v>
      </c>
      <c r="IE62" s="50">
        <v>0</v>
      </c>
      <c r="IF62" s="50">
        <v>0</v>
      </c>
      <c r="IG62" s="50">
        <v>0</v>
      </c>
      <c r="IH62" s="50">
        <v>0</v>
      </c>
      <c r="II62" s="50">
        <v>0</v>
      </c>
      <c r="IJ62" s="50">
        <v>0</v>
      </c>
      <c r="IK62" s="50">
        <v>0</v>
      </c>
      <c r="IL62" s="50">
        <v>0</v>
      </c>
      <c r="IM62" s="50">
        <v>0</v>
      </c>
      <c r="IN62" s="50">
        <v>0</v>
      </c>
      <c r="IO62" s="50">
        <v>0</v>
      </c>
      <c r="IP62" s="50">
        <v>0</v>
      </c>
      <c r="IQ62" s="50">
        <v>0</v>
      </c>
      <c r="IV62" s="45"/>
    </row>
    <row r="63" spans="1:256" s="44" customFormat="1" ht="25.5">
      <c r="A63" s="17">
        <v>237</v>
      </c>
      <c r="B63" s="16" t="s">
        <v>363</v>
      </c>
      <c r="C63" s="15">
        <f>SUM(D63:O63)</f>
        <v>0</v>
      </c>
      <c r="D63" s="14">
        <v>0</v>
      </c>
      <c r="E63" s="14">
        <v>0</v>
      </c>
      <c r="F63" s="14">
        <v>0</v>
      </c>
      <c r="G63" s="14">
        <v>0</v>
      </c>
      <c r="H63" s="14">
        <v>0</v>
      </c>
      <c r="I63" s="14">
        <v>0</v>
      </c>
      <c r="J63" s="14">
        <v>0</v>
      </c>
      <c r="K63" s="14">
        <v>0</v>
      </c>
      <c r="L63" s="14">
        <v>0</v>
      </c>
      <c r="M63" s="14">
        <v>0</v>
      </c>
      <c r="N63" s="14">
        <v>0</v>
      </c>
      <c r="O63" s="13">
        <v>0</v>
      </c>
      <c r="P63" s="51">
        <v>0</v>
      </c>
      <c r="Q63" s="50">
        <v>0</v>
      </c>
      <c r="R63" s="50">
        <v>0</v>
      </c>
      <c r="S63" s="50">
        <v>0</v>
      </c>
      <c r="T63" s="50">
        <v>0</v>
      </c>
      <c r="U63" s="50">
        <v>0</v>
      </c>
      <c r="V63" s="50">
        <v>0</v>
      </c>
      <c r="W63" s="50">
        <v>0</v>
      </c>
      <c r="X63" s="50">
        <v>0</v>
      </c>
      <c r="Y63" s="50">
        <v>0</v>
      </c>
      <c r="Z63" s="50">
        <v>0</v>
      </c>
      <c r="AA63" s="50">
        <v>0</v>
      </c>
      <c r="AB63" s="50">
        <v>0</v>
      </c>
      <c r="AC63" s="50">
        <v>0</v>
      </c>
      <c r="AD63" s="50">
        <v>0</v>
      </c>
      <c r="AE63" s="50">
        <v>0</v>
      </c>
      <c r="AF63" s="50">
        <v>0</v>
      </c>
      <c r="AG63" s="50">
        <v>0</v>
      </c>
      <c r="AH63" s="50">
        <v>0</v>
      </c>
      <c r="AI63" s="50">
        <v>0</v>
      </c>
      <c r="AJ63" s="50">
        <v>0</v>
      </c>
      <c r="AK63" s="50">
        <v>0</v>
      </c>
      <c r="AL63" s="50">
        <v>0</v>
      </c>
      <c r="AM63" s="50">
        <v>0</v>
      </c>
      <c r="AN63" s="50">
        <v>0</v>
      </c>
      <c r="AO63" s="50">
        <v>0</v>
      </c>
      <c r="AP63" s="50">
        <v>0</v>
      </c>
      <c r="AQ63" s="50">
        <v>0</v>
      </c>
      <c r="AR63" s="50">
        <v>0</v>
      </c>
      <c r="AS63" s="50">
        <v>0</v>
      </c>
      <c r="AT63" s="50">
        <v>0</v>
      </c>
      <c r="AU63" s="50">
        <v>0</v>
      </c>
      <c r="AV63" s="50">
        <v>0</v>
      </c>
      <c r="AW63" s="50">
        <v>0</v>
      </c>
      <c r="AX63" s="50">
        <v>0</v>
      </c>
      <c r="AY63" s="50">
        <v>0</v>
      </c>
      <c r="AZ63" s="50">
        <v>0</v>
      </c>
      <c r="BA63" s="50">
        <v>0</v>
      </c>
      <c r="BB63" s="50">
        <v>0</v>
      </c>
      <c r="BC63" s="50">
        <v>0</v>
      </c>
      <c r="BD63" s="50">
        <v>0</v>
      </c>
      <c r="BE63" s="50">
        <v>0</v>
      </c>
      <c r="BF63" s="50">
        <v>0</v>
      </c>
      <c r="BG63" s="50">
        <v>0</v>
      </c>
      <c r="BH63" s="50">
        <v>0</v>
      </c>
      <c r="BI63" s="50">
        <v>0</v>
      </c>
      <c r="BJ63" s="50">
        <v>0</v>
      </c>
      <c r="BK63" s="50">
        <v>0</v>
      </c>
      <c r="BL63" s="50">
        <v>0</v>
      </c>
      <c r="BM63" s="50">
        <v>0</v>
      </c>
      <c r="BN63" s="50">
        <v>0</v>
      </c>
      <c r="BO63" s="50">
        <v>0</v>
      </c>
      <c r="BP63" s="50">
        <v>0</v>
      </c>
      <c r="BQ63" s="50">
        <v>0</v>
      </c>
      <c r="BR63" s="50">
        <v>0</v>
      </c>
      <c r="BS63" s="50">
        <v>0</v>
      </c>
      <c r="BT63" s="50">
        <v>0</v>
      </c>
      <c r="BU63" s="50">
        <v>0</v>
      </c>
      <c r="BV63" s="50">
        <v>0</v>
      </c>
      <c r="BW63" s="50">
        <v>0</v>
      </c>
      <c r="BX63" s="50">
        <v>0</v>
      </c>
      <c r="BY63" s="50">
        <v>0</v>
      </c>
      <c r="BZ63" s="50">
        <v>0</v>
      </c>
      <c r="CA63" s="50">
        <v>0</v>
      </c>
      <c r="CB63" s="50">
        <v>0</v>
      </c>
      <c r="CC63" s="50">
        <v>0</v>
      </c>
      <c r="CD63" s="50">
        <v>0</v>
      </c>
      <c r="CE63" s="50">
        <v>0</v>
      </c>
      <c r="CF63" s="50">
        <v>0</v>
      </c>
      <c r="CG63" s="50">
        <v>0</v>
      </c>
      <c r="CH63" s="50">
        <v>0</v>
      </c>
      <c r="CI63" s="50">
        <v>0</v>
      </c>
      <c r="CJ63" s="50">
        <v>0</v>
      </c>
      <c r="CK63" s="50">
        <v>0</v>
      </c>
      <c r="CL63" s="50">
        <v>0</v>
      </c>
      <c r="CM63" s="50">
        <v>0</v>
      </c>
      <c r="CN63" s="50">
        <v>0</v>
      </c>
      <c r="CO63" s="50">
        <v>0</v>
      </c>
      <c r="CP63" s="50">
        <v>0</v>
      </c>
      <c r="CQ63" s="50">
        <v>0</v>
      </c>
      <c r="CR63" s="50">
        <v>0</v>
      </c>
      <c r="CS63" s="50">
        <v>0</v>
      </c>
      <c r="CT63" s="50">
        <v>0</v>
      </c>
      <c r="CU63" s="50">
        <v>0</v>
      </c>
      <c r="CV63" s="50">
        <v>0</v>
      </c>
      <c r="CW63" s="50">
        <v>0</v>
      </c>
      <c r="CX63" s="50">
        <v>0</v>
      </c>
      <c r="CY63" s="50">
        <v>0</v>
      </c>
      <c r="CZ63" s="50">
        <v>0</v>
      </c>
      <c r="DA63" s="50">
        <v>0</v>
      </c>
      <c r="DB63" s="50">
        <v>0</v>
      </c>
      <c r="DC63" s="50">
        <v>0</v>
      </c>
      <c r="DD63" s="50">
        <v>0</v>
      </c>
      <c r="DE63" s="50">
        <v>0</v>
      </c>
      <c r="DF63" s="50">
        <v>0</v>
      </c>
      <c r="DG63" s="50">
        <v>0</v>
      </c>
      <c r="DH63" s="50">
        <v>0</v>
      </c>
      <c r="DI63" s="50">
        <v>0</v>
      </c>
      <c r="DJ63" s="50">
        <v>0</v>
      </c>
      <c r="DK63" s="50">
        <v>0</v>
      </c>
      <c r="DL63" s="50">
        <v>0</v>
      </c>
      <c r="DM63" s="50">
        <v>0</v>
      </c>
      <c r="DN63" s="50">
        <v>0</v>
      </c>
      <c r="DO63" s="50">
        <v>0</v>
      </c>
      <c r="DP63" s="50">
        <v>0</v>
      </c>
      <c r="DQ63" s="50">
        <v>0</v>
      </c>
      <c r="DR63" s="50">
        <v>0</v>
      </c>
      <c r="DS63" s="50">
        <v>0</v>
      </c>
      <c r="DT63" s="50">
        <v>0</v>
      </c>
      <c r="DU63" s="50">
        <v>0</v>
      </c>
      <c r="DV63" s="50">
        <v>0</v>
      </c>
      <c r="DW63" s="50">
        <v>0</v>
      </c>
      <c r="DX63" s="50">
        <v>0</v>
      </c>
      <c r="DY63" s="50">
        <v>0</v>
      </c>
      <c r="DZ63" s="50">
        <v>0</v>
      </c>
      <c r="EA63" s="50">
        <v>0</v>
      </c>
      <c r="EB63" s="50">
        <v>0</v>
      </c>
      <c r="EC63" s="50">
        <v>0</v>
      </c>
      <c r="ED63" s="50">
        <v>0</v>
      </c>
      <c r="EE63" s="50">
        <v>0</v>
      </c>
      <c r="EF63" s="50">
        <v>0</v>
      </c>
      <c r="EG63" s="50">
        <v>0</v>
      </c>
      <c r="EH63" s="50">
        <v>0</v>
      </c>
      <c r="EI63" s="50">
        <v>0</v>
      </c>
      <c r="EJ63" s="50">
        <v>0</v>
      </c>
      <c r="EK63" s="50">
        <v>0</v>
      </c>
      <c r="EL63" s="50">
        <v>0</v>
      </c>
      <c r="EM63" s="50">
        <v>0</v>
      </c>
      <c r="EN63" s="50">
        <v>0</v>
      </c>
      <c r="EO63" s="50">
        <v>0</v>
      </c>
      <c r="EP63" s="50">
        <v>0</v>
      </c>
      <c r="EQ63" s="50">
        <v>0</v>
      </c>
      <c r="ER63" s="50">
        <v>0</v>
      </c>
      <c r="ES63" s="50">
        <v>0</v>
      </c>
      <c r="ET63" s="50">
        <v>0</v>
      </c>
      <c r="EU63" s="50">
        <v>0</v>
      </c>
      <c r="EV63" s="50">
        <v>0</v>
      </c>
      <c r="EW63" s="50">
        <v>0</v>
      </c>
      <c r="EX63" s="50">
        <v>0</v>
      </c>
      <c r="EY63" s="50">
        <v>0</v>
      </c>
      <c r="EZ63" s="50">
        <v>0</v>
      </c>
      <c r="FA63" s="50">
        <v>0</v>
      </c>
      <c r="FB63" s="50">
        <v>0</v>
      </c>
      <c r="FC63" s="50">
        <v>0</v>
      </c>
      <c r="FD63" s="50">
        <v>0</v>
      </c>
      <c r="FE63" s="50">
        <v>0</v>
      </c>
      <c r="FF63" s="50">
        <v>0</v>
      </c>
      <c r="FG63" s="50">
        <v>0</v>
      </c>
      <c r="FH63" s="50">
        <v>0</v>
      </c>
      <c r="FI63" s="50">
        <v>0</v>
      </c>
      <c r="FJ63" s="50">
        <v>0</v>
      </c>
      <c r="FK63" s="50">
        <v>0</v>
      </c>
      <c r="FL63" s="50">
        <v>0</v>
      </c>
      <c r="FM63" s="50">
        <v>0</v>
      </c>
      <c r="FN63" s="50">
        <v>0</v>
      </c>
      <c r="FO63" s="50">
        <v>0</v>
      </c>
      <c r="FP63" s="50">
        <v>0</v>
      </c>
      <c r="FQ63" s="50">
        <v>0</v>
      </c>
      <c r="FR63" s="50">
        <v>0</v>
      </c>
      <c r="FS63" s="50">
        <v>0</v>
      </c>
      <c r="FT63" s="50">
        <v>0</v>
      </c>
      <c r="FU63" s="50">
        <v>0</v>
      </c>
      <c r="FV63" s="50">
        <v>0</v>
      </c>
      <c r="FW63" s="50">
        <v>0</v>
      </c>
      <c r="FX63" s="50">
        <v>0</v>
      </c>
      <c r="FY63" s="50">
        <v>0</v>
      </c>
      <c r="FZ63" s="50">
        <v>0</v>
      </c>
      <c r="GA63" s="50">
        <v>0</v>
      </c>
      <c r="GB63" s="50">
        <v>0</v>
      </c>
      <c r="GC63" s="50">
        <v>0</v>
      </c>
      <c r="GD63" s="50">
        <v>0</v>
      </c>
      <c r="GE63" s="50">
        <v>0</v>
      </c>
      <c r="GF63" s="50">
        <v>0</v>
      </c>
      <c r="GG63" s="50">
        <v>0</v>
      </c>
      <c r="GH63" s="50">
        <v>0</v>
      </c>
      <c r="GI63" s="50">
        <v>0</v>
      </c>
      <c r="GJ63" s="50">
        <v>0</v>
      </c>
      <c r="GK63" s="50">
        <v>0</v>
      </c>
      <c r="GL63" s="50">
        <v>0</v>
      </c>
      <c r="GM63" s="50">
        <v>0</v>
      </c>
      <c r="GN63" s="50">
        <v>0</v>
      </c>
      <c r="GO63" s="50">
        <v>0</v>
      </c>
      <c r="GP63" s="50">
        <v>0</v>
      </c>
      <c r="GQ63" s="50">
        <v>0</v>
      </c>
      <c r="GR63" s="50">
        <v>0</v>
      </c>
      <c r="GS63" s="50">
        <v>0</v>
      </c>
      <c r="GT63" s="50">
        <v>0</v>
      </c>
      <c r="GU63" s="50">
        <v>0</v>
      </c>
      <c r="GV63" s="50">
        <v>0</v>
      </c>
      <c r="GW63" s="50">
        <v>0</v>
      </c>
      <c r="GX63" s="50">
        <v>0</v>
      </c>
      <c r="GY63" s="50">
        <v>0</v>
      </c>
      <c r="GZ63" s="50">
        <v>0</v>
      </c>
      <c r="HA63" s="50">
        <v>0</v>
      </c>
      <c r="HB63" s="50">
        <v>0</v>
      </c>
      <c r="HC63" s="50">
        <v>0</v>
      </c>
      <c r="HD63" s="50">
        <v>0</v>
      </c>
      <c r="HE63" s="50">
        <v>0</v>
      </c>
      <c r="HF63" s="50">
        <v>0</v>
      </c>
      <c r="HG63" s="50">
        <v>0</v>
      </c>
      <c r="HH63" s="50">
        <v>0</v>
      </c>
      <c r="HI63" s="50">
        <v>0</v>
      </c>
      <c r="HJ63" s="50">
        <v>0</v>
      </c>
      <c r="HK63" s="50">
        <v>0</v>
      </c>
      <c r="HL63" s="50">
        <v>0</v>
      </c>
      <c r="HM63" s="50">
        <v>0</v>
      </c>
      <c r="HN63" s="50">
        <v>0</v>
      </c>
      <c r="HO63" s="50">
        <v>0</v>
      </c>
      <c r="HP63" s="50">
        <v>0</v>
      </c>
      <c r="HQ63" s="50">
        <v>0</v>
      </c>
      <c r="HR63" s="50">
        <v>0</v>
      </c>
      <c r="HS63" s="50">
        <v>0</v>
      </c>
      <c r="HT63" s="50">
        <v>0</v>
      </c>
      <c r="HU63" s="50">
        <v>0</v>
      </c>
      <c r="HV63" s="50">
        <v>0</v>
      </c>
      <c r="HW63" s="50">
        <v>0</v>
      </c>
      <c r="HX63" s="50">
        <v>0</v>
      </c>
      <c r="HY63" s="50">
        <v>0</v>
      </c>
      <c r="HZ63" s="50">
        <v>0</v>
      </c>
      <c r="IA63" s="50">
        <v>0</v>
      </c>
      <c r="IB63" s="50">
        <v>0</v>
      </c>
      <c r="IC63" s="50">
        <v>0</v>
      </c>
      <c r="ID63" s="50">
        <v>0</v>
      </c>
      <c r="IE63" s="50">
        <v>0</v>
      </c>
      <c r="IF63" s="50">
        <v>0</v>
      </c>
      <c r="IG63" s="50">
        <v>0</v>
      </c>
      <c r="IH63" s="50">
        <v>0</v>
      </c>
      <c r="II63" s="50">
        <v>0</v>
      </c>
      <c r="IJ63" s="50">
        <v>0</v>
      </c>
      <c r="IK63" s="50">
        <v>0</v>
      </c>
      <c r="IL63" s="50">
        <v>0</v>
      </c>
      <c r="IM63" s="50">
        <v>0</v>
      </c>
      <c r="IN63" s="50">
        <v>0</v>
      </c>
      <c r="IO63" s="50">
        <v>0</v>
      </c>
      <c r="IP63" s="50">
        <v>0</v>
      </c>
      <c r="IQ63" s="50">
        <v>0</v>
      </c>
      <c r="IV63" s="45"/>
    </row>
    <row r="64" spans="1:256" s="44" customFormat="1" ht="25.5" customHeight="1">
      <c r="A64" s="17">
        <v>238</v>
      </c>
      <c r="B64" s="16" t="s">
        <v>362</v>
      </c>
      <c r="C64" s="15">
        <f>SUM(D64:O64)</f>
        <v>0</v>
      </c>
      <c r="D64" s="14">
        <v>0</v>
      </c>
      <c r="E64" s="14">
        <v>0</v>
      </c>
      <c r="F64" s="14">
        <v>0</v>
      </c>
      <c r="G64" s="14">
        <v>0</v>
      </c>
      <c r="H64" s="14">
        <v>0</v>
      </c>
      <c r="I64" s="14">
        <v>0</v>
      </c>
      <c r="J64" s="14">
        <v>0</v>
      </c>
      <c r="K64" s="14">
        <v>0</v>
      </c>
      <c r="L64" s="14">
        <v>0</v>
      </c>
      <c r="M64" s="14">
        <v>0</v>
      </c>
      <c r="N64" s="14">
        <v>0</v>
      </c>
      <c r="O64" s="13">
        <v>0</v>
      </c>
      <c r="P64" s="51">
        <v>0</v>
      </c>
      <c r="Q64" s="50">
        <v>0</v>
      </c>
      <c r="R64" s="50">
        <v>0</v>
      </c>
      <c r="S64" s="50">
        <v>0</v>
      </c>
      <c r="T64" s="50">
        <v>0</v>
      </c>
      <c r="U64" s="50">
        <v>0</v>
      </c>
      <c r="V64" s="50">
        <v>0</v>
      </c>
      <c r="W64" s="50">
        <v>0</v>
      </c>
      <c r="X64" s="50">
        <v>0</v>
      </c>
      <c r="Y64" s="50">
        <v>0</v>
      </c>
      <c r="Z64" s="50">
        <v>0</v>
      </c>
      <c r="AA64" s="50">
        <v>0</v>
      </c>
      <c r="AB64" s="50">
        <v>0</v>
      </c>
      <c r="AC64" s="50">
        <v>0</v>
      </c>
      <c r="AD64" s="50">
        <v>0</v>
      </c>
      <c r="AE64" s="50">
        <v>0</v>
      </c>
      <c r="AF64" s="50">
        <v>0</v>
      </c>
      <c r="AG64" s="50">
        <v>0</v>
      </c>
      <c r="AH64" s="50">
        <v>0</v>
      </c>
      <c r="AI64" s="50">
        <v>0</v>
      </c>
      <c r="AJ64" s="50">
        <v>0</v>
      </c>
      <c r="AK64" s="50">
        <v>0</v>
      </c>
      <c r="AL64" s="50">
        <v>0</v>
      </c>
      <c r="AM64" s="50">
        <v>0</v>
      </c>
      <c r="AN64" s="50">
        <v>0</v>
      </c>
      <c r="AO64" s="50">
        <v>0</v>
      </c>
      <c r="AP64" s="50">
        <v>0</v>
      </c>
      <c r="AQ64" s="50">
        <v>0</v>
      </c>
      <c r="AR64" s="50">
        <v>0</v>
      </c>
      <c r="AS64" s="50">
        <v>0</v>
      </c>
      <c r="AT64" s="50">
        <v>0</v>
      </c>
      <c r="AU64" s="50">
        <v>0</v>
      </c>
      <c r="AV64" s="50">
        <v>0</v>
      </c>
      <c r="AW64" s="50">
        <v>0</v>
      </c>
      <c r="AX64" s="50">
        <v>0</v>
      </c>
      <c r="AY64" s="50">
        <v>0</v>
      </c>
      <c r="AZ64" s="50">
        <v>0</v>
      </c>
      <c r="BA64" s="50">
        <v>0</v>
      </c>
      <c r="BB64" s="50">
        <v>0</v>
      </c>
      <c r="BC64" s="50">
        <v>0</v>
      </c>
      <c r="BD64" s="50">
        <v>0</v>
      </c>
      <c r="BE64" s="50">
        <v>0</v>
      </c>
      <c r="BF64" s="50">
        <v>0</v>
      </c>
      <c r="BG64" s="50">
        <v>0</v>
      </c>
      <c r="BH64" s="50">
        <v>0</v>
      </c>
      <c r="BI64" s="50">
        <v>0</v>
      </c>
      <c r="BJ64" s="50">
        <v>0</v>
      </c>
      <c r="BK64" s="50">
        <v>0</v>
      </c>
      <c r="BL64" s="50">
        <v>0</v>
      </c>
      <c r="BM64" s="50">
        <v>0</v>
      </c>
      <c r="BN64" s="50">
        <v>0</v>
      </c>
      <c r="BO64" s="50">
        <v>0</v>
      </c>
      <c r="BP64" s="50">
        <v>0</v>
      </c>
      <c r="BQ64" s="50">
        <v>0</v>
      </c>
      <c r="BR64" s="50">
        <v>0</v>
      </c>
      <c r="BS64" s="50">
        <v>0</v>
      </c>
      <c r="BT64" s="50">
        <v>0</v>
      </c>
      <c r="BU64" s="50">
        <v>0</v>
      </c>
      <c r="BV64" s="50">
        <v>0</v>
      </c>
      <c r="BW64" s="50">
        <v>0</v>
      </c>
      <c r="BX64" s="50">
        <v>0</v>
      </c>
      <c r="BY64" s="50">
        <v>0</v>
      </c>
      <c r="BZ64" s="50">
        <v>0</v>
      </c>
      <c r="CA64" s="50">
        <v>0</v>
      </c>
      <c r="CB64" s="50">
        <v>0</v>
      </c>
      <c r="CC64" s="50">
        <v>0</v>
      </c>
      <c r="CD64" s="50">
        <v>0</v>
      </c>
      <c r="CE64" s="50">
        <v>0</v>
      </c>
      <c r="CF64" s="50">
        <v>0</v>
      </c>
      <c r="CG64" s="50">
        <v>0</v>
      </c>
      <c r="CH64" s="50">
        <v>0</v>
      </c>
      <c r="CI64" s="50">
        <v>0</v>
      </c>
      <c r="CJ64" s="50">
        <v>0</v>
      </c>
      <c r="CK64" s="50">
        <v>0</v>
      </c>
      <c r="CL64" s="50">
        <v>0</v>
      </c>
      <c r="CM64" s="50">
        <v>0</v>
      </c>
      <c r="CN64" s="50">
        <v>0</v>
      </c>
      <c r="CO64" s="50">
        <v>0</v>
      </c>
      <c r="CP64" s="50">
        <v>0</v>
      </c>
      <c r="CQ64" s="50">
        <v>0</v>
      </c>
      <c r="CR64" s="50">
        <v>0</v>
      </c>
      <c r="CS64" s="50">
        <v>0</v>
      </c>
      <c r="CT64" s="50">
        <v>0</v>
      </c>
      <c r="CU64" s="50">
        <v>0</v>
      </c>
      <c r="CV64" s="50">
        <v>0</v>
      </c>
      <c r="CW64" s="50">
        <v>0</v>
      </c>
      <c r="CX64" s="50">
        <v>0</v>
      </c>
      <c r="CY64" s="50">
        <v>0</v>
      </c>
      <c r="CZ64" s="50">
        <v>0</v>
      </c>
      <c r="DA64" s="50">
        <v>0</v>
      </c>
      <c r="DB64" s="50">
        <v>0</v>
      </c>
      <c r="DC64" s="50">
        <v>0</v>
      </c>
      <c r="DD64" s="50">
        <v>0</v>
      </c>
      <c r="DE64" s="50">
        <v>0</v>
      </c>
      <c r="DF64" s="50">
        <v>0</v>
      </c>
      <c r="DG64" s="50">
        <v>0</v>
      </c>
      <c r="DH64" s="50">
        <v>0</v>
      </c>
      <c r="DI64" s="50">
        <v>0</v>
      </c>
      <c r="DJ64" s="50">
        <v>0</v>
      </c>
      <c r="DK64" s="50">
        <v>0</v>
      </c>
      <c r="DL64" s="50">
        <v>0</v>
      </c>
      <c r="DM64" s="50">
        <v>0</v>
      </c>
      <c r="DN64" s="50">
        <v>0</v>
      </c>
      <c r="DO64" s="50">
        <v>0</v>
      </c>
      <c r="DP64" s="50">
        <v>0</v>
      </c>
      <c r="DQ64" s="50">
        <v>0</v>
      </c>
      <c r="DR64" s="50">
        <v>0</v>
      </c>
      <c r="DS64" s="50">
        <v>0</v>
      </c>
      <c r="DT64" s="50">
        <v>0</v>
      </c>
      <c r="DU64" s="50">
        <v>0</v>
      </c>
      <c r="DV64" s="50">
        <v>0</v>
      </c>
      <c r="DW64" s="50">
        <v>0</v>
      </c>
      <c r="DX64" s="50">
        <v>0</v>
      </c>
      <c r="DY64" s="50">
        <v>0</v>
      </c>
      <c r="DZ64" s="50">
        <v>0</v>
      </c>
      <c r="EA64" s="50">
        <v>0</v>
      </c>
      <c r="EB64" s="50">
        <v>0</v>
      </c>
      <c r="EC64" s="50">
        <v>0</v>
      </c>
      <c r="ED64" s="50">
        <v>0</v>
      </c>
      <c r="EE64" s="50">
        <v>0</v>
      </c>
      <c r="EF64" s="50">
        <v>0</v>
      </c>
      <c r="EG64" s="50">
        <v>0</v>
      </c>
      <c r="EH64" s="50">
        <v>0</v>
      </c>
      <c r="EI64" s="50">
        <v>0</v>
      </c>
      <c r="EJ64" s="50">
        <v>0</v>
      </c>
      <c r="EK64" s="50">
        <v>0</v>
      </c>
      <c r="EL64" s="50">
        <v>0</v>
      </c>
      <c r="EM64" s="50">
        <v>0</v>
      </c>
      <c r="EN64" s="50">
        <v>0</v>
      </c>
      <c r="EO64" s="50">
        <v>0</v>
      </c>
      <c r="EP64" s="50">
        <v>0</v>
      </c>
      <c r="EQ64" s="50">
        <v>0</v>
      </c>
      <c r="ER64" s="50">
        <v>0</v>
      </c>
      <c r="ES64" s="50">
        <v>0</v>
      </c>
      <c r="ET64" s="50">
        <v>0</v>
      </c>
      <c r="EU64" s="50">
        <v>0</v>
      </c>
      <c r="EV64" s="50">
        <v>0</v>
      </c>
      <c r="EW64" s="50">
        <v>0</v>
      </c>
      <c r="EX64" s="50">
        <v>0</v>
      </c>
      <c r="EY64" s="50">
        <v>0</v>
      </c>
      <c r="EZ64" s="50">
        <v>0</v>
      </c>
      <c r="FA64" s="50">
        <v>0</v>
      </c>
      <c r="FB64" s="50">
        <v>0</v>
      </c>
      <c r="FC64" s="50">
        <v>0</v>
      </c>
      <c r="FD64" s="50">
        <v>0</v>
      </c>
      <c r="FE64" s="50">
        <v>0</v>
      </c>
      <c r="FF64" s="50">
        <v>0</v>
      </c>
      <c r="FG64" s="50">
        <v>0</v>
      </c>
      <c r="FH64" s="50">
        <v>0</v>
      </c>
      <c r="FI64" s="50">
        <v>0</v>
      </c>
      <c r="FJ64" s="50">
        <v>0</v>
      </c>
      <c r="FK64" s="50">
        <v>0</v>
      </c>
      <c r="FL64" s="50">
        <v>0</v>
      </c>
      <c r="FM64" s="50">
        <v>0</v>
      </c>
      <c r="FN64" s="50">
        <v>0</v>
      </c>
      <c r="FO64" s="50">
        <v>0</v>
      </c>
      <c r="FP64" s="50">
        <v>0</v>
      </c>
      <c r="FQ64" s="50">
        <v>0</v>
      </c>
      <c r="FR64" s="50">
        <v>0</v>
      </c>
      <c r="FS64" s="50">
        <v>0</v>
      </c>
      <c r="FT64" s="50">
        <v>0</v>
      </c>
      <c r="FU64" s="50">
        <v>0</v>
      </c>
      <c r="FV64" s="50">
        <v>0</v>
      </c>
      <c r="FW64" s="50">
        <v>0</v>
      </c>
      <c r="FX64" s="50">
        <v>0</v>
      </c>
      <c r="FY64" s="50">
        <v>0</v>
      </c>
      <c r="FZ64" s="50">
        <v>0</v>
      </c>
      <c r="GA64" s="50">
        <v>0</v>
      </c>
      <c r="GB64" s="50">
        <v>0</v>
      </c>
      <c r="GC64" s="50">
        <v>0</v>
      </c>
      <c r="GD64" s="50">
        <v>0</v>
      </c>
      <c r="GE64" s="50">
        <v>0</v>
      </c>
      <c r="GF64" s="50">
        <v>0</v>
      </c>
      <c r="GG64" s="50">
        <v>0</v>
      </c>
      <c r="GH64" s="50">
        <v>0</v>
      </c>
      <c r="GI64" s="50">
        <v>0</v>
      </c>
      <c r="GJ64" s="50">
        <v>0</v>
      </c>
      <c r="GK64" s="50">
        <v>0</v>
      </c>
      <c r="GL64" s="50">
        <v>0</v>
      </c>
      <c r="GM64" s="50">
        <v>0</v>
      </c>
      <c r="GN64" s="50">
        <v>0</v>
      </c>
      <c r="GO64" s="50">
        <v>0</v>
      </c>
      <c r="GP64" s="50">
        <v>0</v>
      </c>
      <c r="GQ64" s="50">
        <v>0</v>
      </c>
      <c r="GR64" s="50">
        <v>0</v>
      </c>
      <c r="GS64" s="50">
        <v>0</v>
      </c>
      <c r="GT64" s="50">
        <v>0</v>
      </c>
      <c r="GU64" s="50">
        <v>0</v>
      </c>
      <c r="GV64" s="50">
        <v>0</v>
      </c>
      <c r="GW64" s="50">
        <v>0</v>
      </c>
      <c r="GX64" s="50">
        <v>0</v>
      </c>
      <c r="GY64" s="50">
        <v>0</v>
      </c>
      <c r="GZ64" s="50">
        <v>0</v>
      </c>
      <c r="HA64" s="50">
        <v>0</v>
      </c>
      <c r="HB64" s="50">
        <v>0</v>
      </c>
      <c r="HC64" s="50">
        <v>0</v>
      </c>
      <c r="HD64" s="50">
        <v>0</v>
      </c>
      <c r="HE64" s="50">
        <v>0</v>
      </c>
      <c r="HF64" s="50">
        <v>0</v>
      </c>
      <c r="HG64" s="50">
        <v>0</v>
      </c>
      <c r="HH64" s="50">
        <v>0</v>
      </c>
      <c r="HI64" s="50">
        <v>0</v>
      </c>
      <c r="HJ64" s="50">
        <v>0</v>
      </c>
      <c r="HK64" s="50">
        <v>0</v>
      </c>
      <c r="HL64" s="50">
        <v>0</v>
      </c>
      <c r="HM64" s="50">
        <v>0</v>
      </c>
      <c r="HN64" s="50">
        <v>0</v>
      </c>
      <c r="HO64" s="50">
        <v>0</v>
      </c>
      <c r="HP64" s="50">
        <v>0</v>
      </c>
      <c r="HQ64" s="50">
        <v>0</v>
      </c>
      <c r="HR64" s="50">
        <v>0</v>
      </c>
      <c r="HS64" s="50">
        <v>0</v>
      </c>
      <c r="HT64" s="50">
        <v>0</v>
      </c>
      <c r="HU64" s="50">
        <v>0</v>
      </c>
      <c r="HV64" s="50">
        <v>0</v>
      </c>
      <c r="HW64" s="50">
        <v>0</v>
      </c>
      <c r="HX64" s="50">
        <v>0</v>
      </c>
      <c r="HY64" s="50">
        <v>0</v>
      </c>
      <c r="HZ64" s="50">
        <v>0</v>
      </c>
      <c r="IA64" s="50">
        <v>0</v>
      </c>
      <c r="IB64" s="50">
        <v>0</v>
      </c>
      <c r="IC64" s="50">
        <v>0</v>
      </c>
      <c r="ID64" s="50">
        <v>0</v>
      </c>
      <c r="IE64" s="50">
        <v>0</v>
      </c>
      <c r="IF64" s="50">
        <v>0</v>
      </c>
      <c r="IG64" s="50">
        <v>0</v>
      </c>
      <c r="IH64" s="50">
        <v>0</v>
      </c>
      <c r="II64" s="50">
        <v>0</v>
      </c>
      <c r="IJ64" s="50">
        <v>0</v>
      </c>
      <c r="IK64" s="50">
        <v>0</v>
      </c>
      <c r="IL64" s="50">
        <v>0</v>
      </c>
      <c r="IM64" s="50">
        <v>0</v>
      </c>
      <c r="IN64" s="50">
        <v>0</v>
      </c>
      <c r="IO64" s="50">
        <v>0</v>
      </c>
      <c r="IP64" s="50">
        <v>0</v>
      </c>
      <c r="IQ64" s="50">
        <v>0</v>
      </c>
      <c r="IV64" s="45"/>
    </row>
    <row r="65" spans="1:256" s="44" customFormat="1" ht="25.5" customHeight="1">
      <c r="A65" s="17">
        <v>239</v>
      </c>
      <c r="B65" s="16" t="s">
        <v>361</v>
      </c>
      <c r="C65" s="15">
        <f>SUM(D65:O65)</f>
        <v>0</v>
      </c>
      <c r="D65" s="14">
        <v>0</v>
      </c>
      <c r="E65" s="14">
        <v>0</v>
      </c>
      <c r="F65" s="14">
        <v>0</v>
      </c>
      <c r="G65" s="14">
        <v>0</v>
      </c>
      <c r="H65" s="14">
        <v>0</v>
      </c>
      <c r="I65" s="14">
        <v>0</v>
      </c>
      <c r="J65" s="14">
        <v>0</v>
      </c>
      <c r="K65" s="14">
        <v>0</v>
      </c>
      <c r="L65" s="14">
        <v>0</v>
      </c>
      <c r="M65" s="14">
        <v>0</v>
      </c>
      <c r="N65" s="14">
        <v>0</v>
      </c>
      <c r="O65" s="13">
        <v>0</v>
      </c>
      <c r="P65" s="51">
        <v>0</v>
      </c>
      <c r="Q65" s="50">
        <v>0</v>
      </c>
      <c r="R65" s="50">
        <v>0</v>
      </c>
      <c r="S65" s="50">
        <v>0</v>
      </c>
      <c r="T65" s="50">
        <v>0</v>
      </c>
      <c r="U65" s="50">
        <v>0</v>
      </c>
      <c r="V65" s="50">
        <v>0</v>
      </c>
      <c r="W65" s="50">
        <v>0</v>
      </c>
      <c r="X65" s="50">
        <v>0</v>
      </c>
      <c r="Y65" s="50">
        <v>0</v>
      </c>
      <c r="Z65" s="50">
        <v>0</v>
      </c>
      <c r="AA65" s="50">
        <v>0</v>
      </c>
      <c r="AB65" s="50">
        <v>0</v>
      </c>
      <c r="AC65" s="50">
        <v>0</v>
      </c>
      <c r="AD65" s="50">
        <v>0</v>
      </c>
      <c r="AE65" s="50">
        <v>0</v>
      </c>
      <c r="AF65" s="50">
        <v>0</v>
      </c>
      <c r="AG65" s="50">
        <v>0</v>
      </c>
      <c r="AH65" s="50">
        <v>0</v>
      </c>
      <c r="AI65" s="50">
        <v>0</v>
      </c>
      <c r="AJ65" s="50">
        <v>0</v>
      </c>
      <c r="AK65" s="50">
        <v>0</v>
      </c>
      <c r="AL65" s="50">
        <v>0</v>
      </c>
      <c r="AM65" s="50">
        <v>0</v>
      </c>
      <c r="AN65" s="50">
        <v>0</v>
      </c>
      <c r="AO65" s="50">
        <v>0</v>
      </c>
      <c r="AP65" s="50">
        <v>0</v>
      </c>
      <c r="AQ65" s="50">
        <v>0</v>
      </c>
      <c r="AR65" s="50">
        <v>0</v>
      </c>
      <c r="AS65" s="50">
        <v>0</v>
      </c>
      <c r="AT65" s="50">
        <v>0</v>
      </c>
      <c r="AU65" s="50">
        <v>0</v>
      </c>
      <c r="AV65" s="50">
        <v>0</v>
      </c>
      <c r="AW65" s="50">
        <v>0</v>
      </c>
      <c r="AX65" s="50">
        <v>0</v>
      </c>
      <c r="AY65" s="50">
        <v>0</v>
      </c>
      <c r="AZ65" s="50">
        <v>0</v>
      </c>
      <c r="BA65" s="50">
        <v>0</v>
      </c>
      <c r="BB65" s="50">
        <v>0</v>
      </c>
      <c r="BC65" s="50">
        <v>0</v>
      </c>
      <c r="BD65" s="50">
        <v>0</v>
      </c>
      <c r="BE65" s="50">
        <v>0</v>
      </c>
      <c r="BF65" s="50">
        <v>0</v>
      </c>
      <c r="BG65" s="50">
        <v>0</v>
      </c>
      <c r="BH65" s="50">
        <v>0</v>
      </c>
      <c r="BI65" s="50">
        <v>0</v>
      </c>
      <c r="BJ65" s="50">
        <v>0</v>
      </c>
      <c r="BK65" s="50">
        <v>0</v>
      </c>
      <c r="BL65" s="50">
        <v>0</v>
      </c>
      <c r="BM65" s="50">
        <v>0</v>
      </c>
      <c r="BN65" s="50">
        <v>0</v>
      </c>
      <c r="BO65" s="50">
        <v>0</v>
      </c>
      <c r="BP65" s="50">
        <v>0</v>
      </c>
      <c r="BQ65" s="50">
        <v>0</v>
      </c>
      <c r="BR65" s="50">
        <v>0</v>
      </c>
      <c r="BS65" s="50">
        <v>0</v>
      </c>
      <c r="BT65" s="50">
        <v>0</v>
      </c>
      <c r="BU65" s="50">
        <v>0</v>
      </c>
      <c r="BV65" s="50">
        <v>0</v>
      </c>
      <c r="BW65" s="50">
        <v>0</v>
      </c>
      <c r="BX65" s="50">
        <v>0</v>
      </c>
      <c r="BY65" s="50">
        <v>0</v>
      </c>
      <c r="BZ65" s="50">
        <v>0</v>
      </c>
      <c r="CA65" s="50">
        <v>0</v>
      </c>
      <c r="CB65" s="50">
        <v>0</v>
      </c>
      <c r="CC65" s="50">
        <v>0</v>
      </c>
      <c r="CD65" s="50">
        <v>0</v>
      </c>
      <c r="CE65" s="50">
        <v>0</v>
      </c>
      <c r="CF65" s="50">
        <v>0</v>
      </c>
      <c r="CG65" s="50">
        <v>0</v>
      </c>
      <c r="CH65" s="50">
        <v>0</v>
      </c>
      <c r="CI65" s="50">
        <v>0</v>
      </c>
      <c r="CJ65" s="50">
        <v>0</v>
      </c>
      <c r="CK65" s="50">
        <v>0</v>
      </c>
      <c r="CL65" s="50">
        <v>0</v>
      </c>
      <c r="CM65" s="50">
        <v>0</v>
      </c>
      <c r="CN65" s="50">
        <v>0</v>
      </c>
      <c r="CO65" s="50">
        <v>0</v>
      </c>
      <c r="CP65" s="50">
        <v>0</v>
      </c>
      <c r="CQ65" s="50">
        <v>0</v>
      </c>
      <c r="CR65" s="50">
        <v>0</v>
      </c>
      <c r="CS65" s="50">
        <v>0</v>
      </c>
      <c r="CT65" s="50">
        <v>0</v>
      </c>
      <c r="CU65" s="50">
        <v>0</v>
      </c>
      <c r="CV65" s="50">
        <v>0</v>
      </c>
      <c r="CW65" s="50">
        <v>0</v>
      </c>
      <c r="CX65" s="50">
        <v>0</v>
      </c>
      <c r="CY65" s="50">
        <v>0</v>
      </c>
      <c r="CZ65" s="50">
        <v>0</v>
      </c>
      <c r="DA65" s="50">
        <v>0</v>
      </c>
      <c r="DB65" s="50">
        <v>0</v>
      </c>
      <c r="DC65" s="50">
        <v>0</v>
      </c>
      <c r="DD65" s="50">
        <v>0</v>
      </c>
      <c r="DE65" s="50">
        <v>0</v>
      </c>
      <c r="DF65" s="50">
        <v>0</v>
      </c>
      <c r="DG65" s="50">
        <v>0</v>
      </c>
      <c r="DH65" s="50">
        <v>0</v>
      </c>
      <c r="DI65" s="50">
        <v>0</v>
      </c>
      <c r="DJ65" s="50">
        <v>0</v>
      </c>
      <c r="DK65" s="50">
        <v>0</v>
      </c>
      <c r="DL65" s="50">
        <v>0</v>
      </c>
      <c r="DM65" s="50">
        <v>0</v>
      </c>
      <c r="DN65" s="50">
        <v>0</v>
      </c>
      <c r="DO65" s="50">
        <v>0</v>
      </c>
      <c r="DP65" s="50">
        <v>0</v>
      </c>
      <c r="DQ65" s="50">
        <v>0</v>
      </c>
      <c r="DR65" s="50">
        <v>0</v>
      </c>
      <c r="DS65" s="50">
        <v>0</v>
      </c>
      <c r="DT65" s="50">
        <v>0</v>
      </c>
      <c r="DU65" s="50">
        <v>0</v>
      </c>
      <c r="DV65" s="50">
        <v>0</v>
      </c>
      <c r="DW65" s="50">
        <v>0</v>
      </c>
      <c r="DX65" s="50">
        <v>0</v>
      </c>
      <c r="DY65" s="50">
        <v>0</v>
      </c>
      <c r="DZ65" s="50">
        <v>0</v>
      </c>
      <c r="EA65" s="50">
        <v>0</v>
      </c>
      <c r="EB65" s="50">
        <v>0</v>
      </c>
      <c r="EC65" s="50">
        <v>0</v>
      </c>
      <c r="ED65" s="50">
        <v>0</v>
      </c>
      <c r="EE65" s="50">
        <v>0</v>
      </c>
      <c r="EF65" s="50">
        <v>0</v>
      </c>
      <c r="EG65" s="50">
        <v>0</v>
      </c>
      <c r="EH65" s="50">
        <v>0</v>
      </c>
      <c r="EI65" s="50">
        <v>0</v>
      </c>
      <c r="EJ65" s="50">
        <v>0</v>
      </c>
      <c r="EK65" s="50">
        <v>0</v>
      </c>
      <c r="EL65" s="50">
        <v>0</v>
      </c>
      <c r="EM65" s="50">
        <v>0</v>
      </c>
      <c r="EN65" s="50">
        <v>0</v>
      </c>
      <c r="EO65" s="50">
        <v>0</v>
      </c>
      <c r="EP65" s="50">
        <v>0</v>
      </c>
      <c r="EQ65" s="50">
        <v>0</v>
      </c>
      <c r="ER65" s="50">
        <v>0</v>
      </c>
      <c r="ES65" s="50">
        <v>0</v>
      </c>
      <c r="ET65" s="50">
        <v>0</v>
      </c>
      <c r="EU65" s="50">
        <v>0</v>
      </c>
      <c r="EV65" s="50">
        <v>0</v>
      </c>
      <c r="EW65" s="50">
        <v>0</v>
      </c>
      <c r="EX65" s="50">
        <v>0</v>
      </c>
      <c r="EY65" s="50">
        <v>0</v>
      </c>
      <c r="EZ65" s="50">
        <v>0</v>
      </c>
      <c r="FA65" s="50">
        <v>0</v>
      </c>
      <c r="FB65" s="50">
        <v>0</v>
      </c>
      <c r="FC65" s="50">
        <v>0</v>
      </c>
      <c r="FD65" s="50">
        <v>0</v>
      </c>
      <c r="FE65" s="50">
        <v>0</v>
      </c>
      <c r="FF65" s="50">
        <v>0</v>
      </c>
      <c r="FG65" s="50">
        <v>0</v>
      </c>
      <c r="FH65" s="50">
        <v>0</v>
      </c>
      <c r="FI65" s="50">
        <v>0</v>
      </c>
      <c r="FJ65" s="50">
        <v>0</v>
      </c>
      <c r="FK65" s="50">
        <v>0</v>
      </c>
      <c r="FL65" s="50">
        <v>0</v>
      </c>
      <c r="FM65" s="50">
        <v>0</v>
      </c>
      <c r="FN65" s="50">
        <v>0</v>
      </c>
      <c r="FO65" s="50">
        <v>0</v>
      </c>
      <c r="FP65" s="50">
        <v>0</v>
      </c>
      <c r="FQ65" s="50">
        <v>0</v>
      </c>
      <c r="FR65" s="50">
        <v>0</v>
      </c>
      <c r="FS65" s="50">
        <v>0</v>
      </c>
      <c r="FT65" s="50">
        <v>0</v>
      </c>
      <c r="FU65" s="50">
        <v>0</v>
      </c>
      <c r="FV65" s="50">
        <v>0</v>
      </c>
      <c r="FW65" s="50">
        <v>0</v>
      </c>
      <c r="FX65" s="50">
        <v>0</v>
      </c>
      <c r="FY65" s="50">
        <v>0</v>
      </c>
      <c r="FZ65" s="50">
        <v>0</v>
      </c>
      <c r="GA65" s="50">
        <v>0</v>
      </c>
      <c r="GB65" s="50">
        <v>0</v>
      </c>
      <c r="GC65" s="50">
        <v>0</v>
      </c>
      <c r="GD65" s="50">
        <v>0</v>
      </c>
      <c r="GE65" s="50">
        <v>0</v>
      </c>
      <c r="GF65" s="50">
        <v>0</v>
      </c>
      <c r="GG65" s="50">
        <v>0</v>
      </c>
      <c r="GH65" s="50">
        <v>0</v>
      </c>
      <c r="GI65" s="50">
        <v>0</v>
      </c>
      <c r="GJ65" s="50">
        <v>0</v>
      </c>
      <c r="GK65" s="50">
        <v>0</v>
      </c>
      <c r="GL65" s="50">
        <v>0</v>
      </c>
      <c r="GM65" s="50">
        <v>0</v>
      </c>
      <c r="GN65" s="50">
        <v>0</v>
      </c>
      <c r="GO65" s="50">
        <v>0</v>
      </c>
      <c r="GP65" s="50">
        <v>0</v>
      </c>
      <c r="GQ65" s="50">
        <v>0</v>
      </c>
      <c r="GR65" s="50">
        <v>0</v>
      </c>
      <c r="GS65" s="50">
        <v>0</v>
      </c>
      <c r="GT65" s="50">
        <v>0</v>
      </c>
      <c r="GU65" s="50">
        <v>0</v>
      </c>
      <c r="GV65" s="50">
        <v>0</v>
      </c>
      <c r="GW65" s="50">
        <v>0</v>
      </c>
      <c r="GX65" s="50">
        <v>0</v>
      </c>
      <c r="GY65" s="50">
        <v>0</v>
      </c>
      <c r="GZ65" s="50">
        <v>0</v>
      </c>
      <c r="HA65" s="50">
        <v>0</v>
      </c>
      <c r="HB65" s="50">
        <v>0</v>
      </c>
      <c r="HC65" s="50">
        <v>0</v>
      </c>
      <c r="HD65" s="50">
        <v>0</v>
      </c>
      <c r="HE65" s="50">
        <v>0</v>
      </c>
      <c r="HF65" s="50">
        <v>0</v>
      </c>
      <c r="HG65" s="50">
        <v>0</v>
      </c>
      <c r="HH65" s="50">
        <v>0</v>
      </c>
      <c r="HI65" s="50">
        <v>0</v>
      </c>
      <c r="HJ65" s="50">
        <v>0</v>
      </c>
      <c r="HK65" s="50">
        <v>0</v>
      </c>
      <c r="HL65" s="50">
        <v>0</v>
      </c>
      <c r="HM65" s="50">
        <v>0</v>
      </c>
      <c r="HN65" s="50">
        <v>0</v>
      </c>
      <c r="HO65" s="50">
        <v>0</v>
      </c>
      <c r="HP65" s="50">
        <v>0</v>
      </c>
      <c r="HQ65" s="50">
        <v>0</v>
      </c>
      <c r="HR65" s="50">
        <v>0</v>
      </c>
      <c r="HS65" s="50">
        <v>0</v>
      </c>
      <c r="HT65" s="50">
        <v>0</v>
      </c>
      <c r="HU65" s="50">
        <v>0</v>
      </c>
      <c r="HV65" s="50">
        <v>0</v>
      </c>
      <c r="HW65" s="50">
        <v>0</v>
      </c>
      <c r="HX65" s="50">
        <v>0</v>
      </c>
      <c r="HY65" s="50">
        <v>0</v>
      </c>
      <c r="HZ65" s="50">
        <v>0</v>
      </c>
      <c r="IA65" s="50">
        <v>0</v>
      </c>
      <c r="IB65" s="50">
        <v>0</v>
      </c>
      <c r="IC65" s="50">
        <v>0</v>
      </c>
      <c r="ID65" s="50">
        <v>0</v>
      </c>
      <c r="IE65" s="50">
        <v>0</v>
      </c>
      <c r="IF65" s="50">
        <v>0</v>
      </c>
      <c r="IG65" s="50">
        <v>0</v>
      </c>
      <c r="IH65" s="50">
        <v>0</v>
      </c>
      <c r="II65" s="50">
        <v>0</v>
      </c>
      <c r="IJ65" s="50">
        <v>0</v>
      </c>
      <c r="IK65" s="50">
        <v>0</v>
      </c>
      <c r="IL65" s="50">
        <v>0</v>
      </c>
      <c r="IM65" s="50">
        <v>0</v>
      </c>
      <c r="IN65" s="50">
        <v>0</v>
      </c>
      <c r="IO65" s="50">
        <v>0</v>
      </c>
      <c r="IP65" s="50">
        <v>0</v>
      </c>
      <c r="IQ65" s="50">
        <v>0</v>
      </c>
      <c r="IV65" s="45"/>
    </row>
    <row r="66" spans="1:256" s="44" customFormat="1" ht="30">
      <c r="A66" s="26">
        <v>2400</v>
      </c>
      <c r="B66" s="64" t="s">
        <v>360</v>
      </c>
      <c r="C66" s="20">
        <f>SUM(D66:O66)</f>
        <v>3312000</v>
      </c>
      <c r="D66" s="19">
        <f>SUM(D67:D75)</f>
        <v>551000</v>
      </c>
      <c r="E66" s="19">
        <f>SUM(E67:E75)</f>
        <v>251000</v>
      </c>
      <c r="F66" s="19">
        <f>SUM(F67:F75)</f>
        <v>251000</v>
      </c>
      <c r="G66" s="19">
        <f>SUM(G67:G75)</f>
        <v>251000</v>
      </c>
      <c r="H66" s="19">
        <f>SUM(H67:H75)</f>
        <v>251000</v>
      </c>
      <c r="I66" s="19">
        <f>SUM(I67:I75)</f>
        <v>251000</v>
      </c>
      <c r="J66" s="19">
        <f>SUM(J67:J75)</f>
        <v>251000</v>
      </c>
      <c r="K66" s="19">
        <f>SUM(K67:K75)</f>
        <v>251000</v>
      </c>
      <c r="L66" s="19">
        <f>SUM(L67:L75)</f>
        <v>251000</v>
      </c>
      <c r="M66" s="19">
        <f>SUM(M67:M75)</f>
        <v>251000</v>
      </c>
      <c r="N66" s="19">
        <f>SUM(N67:N75)</f>
        <v>251000</v>
      </c>
      <c r="O66" s="18">
        <f>SUM(O67:O75)</f>
        <v>251000</v>
      </c>
      <c r="IV66" s="45"/>
    </row>
    <row r="67" spans="1:256" s="44" customFormat="1" ht="25.5" customHeight="1">
      <c r="A67" s="17">
        <v>241</v>
      </c>
      <c r="B67" s="16" t="s">
        <v>359</v>
      </c>
      <c r="C67" s="15">
        <f>SUM(D67:O67)</f>
        <v>300000</v>
      </c>
      <c r="D67" s="14">
        <v>300000</v>
      </c>
      <c r="E67" s="14">
        <v>0</v>
      </c>
      <c r="F67" s="14">
        <v>0</v>
      </c>
      <c r="G67" s="14">
        <v>0</v>
      </c>
      <c r="H67" s="14">
        <v>0</v>
      </c>
      <c r="I67" s="14">
        <v>0</v>
      </c>
      <c r="J67" s="14">
        <v>0</v>
      </c>
      <c r="K67" s="14">
        <v>0</v>
      </c>
      <c r="L67" s="14">
        <v>0</v>
      </c>
      <c r="M67" s="14">
        <v>0</v>
      </c>
      <c r="N67" s="14">
        <v>0</v>
      </c>
      <c r="O67" s="13">
        <v>0</v>
      </c>
      <c r="IV67" s="45"/>
    </row>
    <row r="68" spans="1:256" s="44" customFormat="1" ht="25.5" customHeight="1">
      <c r="A68" s="17">
        <v>242</v>
      </c>
      <c r="B68" s="16" t="s">
        <v>358</v>
      </c>
      <c r="C68" s="15">
        <f>SUM(D68:O68)</f>
        <v>960000</v>
      </c>
      <c r="D68" s="14">
        <v>80000</v>
      </c>
      <c r="E68" s="14">
        <v>80000</v>
      </c>
      <c r="F68" s="14">
        <v>80000</v>
      </c>
      <c r="G68" s="14">
        <v>80000</v>
      </c>
      <c r="H68" s="14">
        <v>80000</v>
      </c>
      <c r="I68" s="14">
        <v>80000</v>
      </c>
      <c r="J68" s="14">
        <v>80000</v>
      </c>
      <c r="K68" s="14">
        <v>80000</v>
      </c>
      <c r="L68" s="14">
        <v>80000</v>
      </c>
      <c r="M68" s="14">
        <v>80000</v>
      </c>
      <c r="N68" s="14">
        <v>80000</v>
      </c>
      <c r="O68" s="14">
        <v>80000</v>
      </c>
      <c r="IV68" s="45"/>
    </row>
    <row r="69" spans="1:256" s="44" customFormat="1" ht="25.5" customHeight="1">
      <c r="A69" s="17">
        <v>243</v>
      </c>
      <c r="B69" s="16" t="s">
        <v>357</v>
      </c>
      <c r="C69" s="15">
        <f>SUM(D69:O69)</f>
        <v>120000</v>
      </c>
      <c r="D69" s="14">
        <v>10000</v>
      </c>
      <c r="E69" s="14">
        <v>10000</v>
      </c>
      <c r="F69" s="14">
        <v>10000</v>
      </c>
      <c r="G69" s="14">
        <v>10000</v>
      </c>
      <c r="H69" s="14">
        <v>10000</v>
      </c>
      <c r="I69" s="14">
        <v>10000</v>
      </c>
      <c r="J69" s="14">
        <v>10000</v>
      </c>
      <c r="K69" s="14">
        <v>10000</v>
      </c>
      <c r="L69" s="14">
        <v>10000</v>
      </c>
      <c r="M69" s="14">
        <v>10000</v>
      </c>
      <c r="N69" s="14">
        <v>10000</v>
      </c>
      <c r="O69" s="14">
        <v>10000</v>
      </c>
      <c r="IV69" s="45"/>
    </row>
    <row r="70" spans="1:256" s="44" customFormat="1" ht="25.5" customHeight="1">
      <c r="A70" s="17">
        <v>244</v>
      </c>
      <c r="B70" s="16" t="s">
        <v>356</v>
      </c>
      <c r="C70" s="15">
        <f>SUM(D70:O70)</f>
        <v>0</v>
      </c>
      <c r="D70" s="14" t="s">
        <v>355</v>
      </c>
      <c r="E70" s="14"/>
      <c r="F70" s="14"/>
      <c r="G70" s="14"/>
      <c r="H70" s="14"/>
      <c r="I70" s="14"/>
      <c r="J70" s="14"/>
      <c r="K70" s="14"/>
      <c r="L70" s="14"/>
      <c r="M70" s="14"/>
      <c r="N70" s="14"/>
      <c r="O70" s="14"/>
      <c r="IV70" s="45"/>
    </row>
    <row r="71" spans="1:256" s="44" customFormat="1" ht="25.5" customHeight="1">
      <c r="A71" s="17">
        <v>245</v>
      </c>
      <c r="B71" s="16" t="s">
        <v>354</v>
      </c>
      <c r="C71" s="15">
        <f>SUM(D71:O71)</f>
        <v>30000</v>
      </c>
      <c r="D71" s="14">
        <v>2500</v>
      </c>
      <c r="E71" s="14">
        <v>2500</v>
      </c>
      <c r="F71" s="14">
        <v>2500</v>
      </c>
      <c r="G71" s="14">
        <v>2500</v>
      </c>
      <c r="H71" s="14">
        <v>2500</v>
      </c>
      <c r="I71" s="14">
        <v>2500</v>
      </c>
      <c r="J71" s="14">
        <v>2500</v>
      </c>
      <c r="K71" s="14">
        <v>2500</v>
      </c>
      <c r="L71" s="14">
        <v>2500</v>
      </c>
      <c r="M71" s="14">
        <v>2500</v>
      </c>
      <c r="N71" s="14">
        <v>2500</v>
      </c>
      <c r="O71" s="14">
        <v>2500</v>
      </c>
      <c r="IV71" s="45"/>
    </row>
    <row r="72" spans="1:256" s="44" customFormat="1" ht="25.5" customHeight="1">
      <c r="A72" s="17">
        <v>246</v>
      </c>
      <c r="B72" s="16" t="s">
        <v>353</v>
      </c>
      <c r="C72" s="15">
        <f>SUM(D72:O72)</f>
        <v>720000</v>
      </c>
      <c r="D72" s="14">
        <v>60000</v>
      </c>
      <c r="E72" s="14">
        <v>60000</v>
      </c>
      <c r="F72" s="14">
        <v>60000</v>
      </c>
      <c r="G72" s="14">
        <v>60000</v>
      </c>
      <c r="H72" s="14">
        <v>60000</v>
      </c>
      <c r="I72" s="14">
        <v>60000</v>
      </c>
      <c r="J72" s="14">
        <v>60000</v>
      </c>
      <c r="K72" s="14">
        <v>60000</v>
      </c>
      <c r="L72" s="14">
        <v>60000</v>
      </c>
      <c r="M72" s="14">
        <v>60000</v>
      </c>
      <c r="N72" s="14">
        <v>60000</v>
      </c>
      <c r="O72" s="14">
        <v>60000</v>
      </c>
      <c r="IV72" s="45"/>
    </row>
    <row r="73" spans="1:256" s="44" customFormat="1" ht="25.5" customHeight="1">
      <c r="A73" s="17">
        <v>247</v>
      </c>
      <c r="B73" s="16" t="s">
        <v>352</v>
      </c>
      <c r="C73" s="15">
        <f>SUM(D73:O73)</f>
        <v>624000</v>
      </c>
      <c r="D73" s="14">
        <v>52000</v>
      </c>
      <c r="E73" s="14">
        <v>52000</v>
      </c>
      <c r="F73" s="14">
        <v>52000</v>
      </c>
      <c r="G73" s="14">
        <v>52000</v>
      </c>
      <c r="H73" s="14">
        <v>52000</v>
      </c>
      <c r="I73" s="14">
        <v>52000</v>
      </c>
      <c r="J73" s="14">
        <v>52000</v>
      </c>
      <c r="K73" s="14">
        <v>52000</v>
      </c>
      <c r="L73" s="14">
        <v>52000</v>
      </c>
      <c r="M73" s="14">
        <v>52000</v>
      </c>
      <c r="N73" s="14">
        <v>52000</v>
      </c>
      <c r="O73" s="14">
        <v>52000</v>
      </c>
      <c r="IV73" s="45"/>
    </row>
    <row r="74" spans="1:256" s="44" customFormat="1" ht="25.5" customHeight="1">
      <c r="A74" s="17">
        <v>248</v>
      </c>
      <c r="B74" s="16" t="s">
        <v>351</v>
      </c>
      <c r="C74" s="15">
        <f>SUM(D74:O74)</f>
        <v>318000</v>
      </c>
      <c r="D74" s="14">
        <v>26500</v>
      </c>
      <c r="E74" s="14">
        <v>26500</v>
      </c>
      <c r="F74" s="14">
        <v>26500</v>
      </c>
      <c r="G74" s="14">
        <v>26500</v>
      </c>
      <c r="H74" s="14">
        <v>26500</v>
      </c>
      <c r="I74" s="14">
        <v>26500</v>
      </c>
      <c r="J74" s="14">
        <v>26500</v>
      </c>
      <c r="K74" s="14">
        <v>26500</v>
      </c>
      <c r="L74" s="14">
        <v>26500</v>
      </c>
      <c r="M74" s="14">
        <v>26500</v>
      </c>
      <c r="N74" s="14">
        <v>26500</v>
      </c>
      <c r="O74" s="14">
        <v>26500</v>
      </c>
      <c r="IV74" s="45"/>
    </row>
    <row r="75" spans="1:256" s="44" customFormat="1" ht="25.5" customHeight="1">
      <c r="A75" s="17">
        <v>249</v>
      </c>
      <c r="B75" s="16" t="s">
        <v>350</v>
      </c>
      <c r="C75" s="15">
        <f>SUM(D75:O75)</f>
        <v>240000</v>
      </c>
      <c r="D75" s="14">
        <v>20000</v>
      </c>
      <c r="E75" s="14">
        <v>20000</v>
      </c>
      <c r="F75" s="14">
        <v>20000</v>
      </c>
      <c r="G75" s="14">
        <v>20000</v>
      </c>
      <c r="H75" s="14">
        <v>20000</v>
      </c>
      <c r="I75" s="14">
        <v>20000</v>
      </c>
      <c r="J75" s="14">
        <v>20000</v>
      </c>
      <c r="K75" s="14">
        <v>20000</v>
      </c>
      <c r="L75" s="14">
        <v>20000</v>
      </c>
      <c r="M75" s="14">
        <v>20000</v>
      </c>
      <c r="N75" s="14">
        <v>20000</v>
      </c>
      <c r="O75" s="14">
        <v>20000</v>
      </c>
      <c r="IV75" s="45"/>
    </row>
    <row r="76" spans="1:256" s="44" customFormat="1" ht="25.5" customHeight="1">
      <c r="A76" s="26">
        <v>2500</v>
      </c>
      <c r="B76" s="25" t="s">
        <v>349</v>
      </c>
      <c r="C76" s="20">
        <f>SUM(D76:O76)</f>
        <v>357273.4</v>
      </c>
      <c r="D76" s="19">
        <f>SUM(D77:D83)</f>
        <v>128473.4</v>
      </c>
      <c r="E76" s="19">
        <f>SUM(E77:E83)</f>
        <v>20800</v>
      </c>
      <c r="F76" s="19">
        <f>SUM(F77:F83)</f>
        <v>20800</v>
      </c>
      <c r="G76" s="19">
        <f>SUM(G77:G83)</f>
        <v>20800</v>
      </c>
      <c r="H76" s="19">
        <f>SUM(H77:H83)</f>
        <v>20800</v>
      </c>
      <c r="I76" s="19">
        <f>SUM(I77:I83)</f>
        <v>20800</v>
      </c>
      <c r="J76" s="19">
        <f>SUM(J77:J83)</f>
        <v>20800</v>
      </c>
      <c r="K76" s="19">
        <f>SUM(K77:K83)</f>
        <v>20800</v>
      </c>
      <c r="L76" s="19">
        <f>SUM(L77:L83)</f>
        <v>20800</v>
      </c>
      <c r="M76" s="19">
        <f>SUM(M77:M83)</f>
        <v>20800</v>
      </c>
      <c r="N76" s="19">
        <f>SUM(N77:N83)</f>
        <v>20800</v>
      </c>
      <c r="O76" s="18">
        <f>SUM(O77:O83)</f>
        <v>20800</v>
      </c>
      <c r="P76" s="44">
        <v>501</v>
      </c>
      <c r="IV76" s="45"/>
    </row>
    <row r="77" spans="1:256" s="44" customFormat="1" ht="25.5" customHeight="1">
      <c r="A77" s="17">
        <v>251</v>
      </c>
      <c r="B77" s="16" t="s">
        <v>348</v>
      </c>
      <c r="C77" s="15">
        <f>SUM(D77:O77)</f>
        <v>7673.400000000001</v>
      </c>
      <c r="D77" s="14">
        <f>7308*1.05</f>
        <v>7673.400000000001</v>
      </c>
      <c r="E77" s="14">
        <v>0</v>
      </c>
      <c r="F77" s="14">
        <v>0</v>
      </c>
      <c r="G77" s="14">
        <v>0</v>
      </c>
      <c r="H77" s="14">
        <v>0</v>
      </c>
      <c r="I77" s="14">
        <v>0</v>
      </c>
      <c r="J77" s="14">
        <v>0</v>
      </c>
      <c r="K77" s="14">
        <v>0</v>
      </c>
      <c r="L77" s="14">
        <v>0</v>
      </c>
      <c r="M77" s="14">
        <v>0</v>
      </c>
      <c r="N77" s="14">
        <v>0</v>
      </c>
      <c r="O77" s="13">
        <v>0</v>
      </c>
      <c r="IV77" s="45"/>
    </row>
    <row r="78" spans="1:256" s="44" customFormat="1" ht="25.5" customHeight="1">
      <c r="A78" s="17">
        <v>252</v>
      </c>
      <c r="B78" s="16" t="s">
        <v>347</v>
      </c>
      <c r="C78" s="15">
        <f>SUM(D78:O78)</f>
        <v>207600</v>
      </c>
      <c r="D78" s="14">
        <v>17300</v>
      </c>
      <c r="E78" s="14">
        <v>17300</v>
      </c>
      <c r="F78" s="14">
        <v>17300</v>
      </c>
      <c r="G78" s="14">
        <v>17300</v>
      </c>
      <c r="H78" s="14">
        <v>17300</v>
      </c>
      <c r="I78" s="14">
        <v>17300</v>
      </c>
      <c r="J78" s="14">
        <v>17300</v>
      </c>
      <c r="K78" s="14">
        <v>17300</v>
      </c>
      <c r="L78" s="14">
        <v>17300</v>
      </c>
      <c r="M78" s="14">
        <v>17300</v>
      </c>
      <c r="N78" s="14">
        <v>17300</v>
      </c>
      <c r="O78" s="14">
        <v>17300</v>
      </c>
      <c r="IV78" s="45"/>
    </row>
    <row r="79" spans="1:256" s="44" customFormat="1" ht="25.5" customHeight="1">
      <c r="A79" s="17">
        <v>253</v>
      </c>
      <c r="B79" s="16" t="s">
        <v>346</v>
      </c>
      <c r="C79" s="15">
        <f>SUM(D79:O79)</f>
        <v>50000</v>
      </c>
      <c r="D79" s="14">
        <v>50000</v>
      </c>
      <c r="E79" s="14"/>
      <c r="F79" s="14"/>
      <c r="G79" s="14"/>
      <c r="H79" s="14"/>
      <c r="I79" s="14"/>
      <c r="J79" s="14"/>
      <c r="K79" s="14"/>
      <c r="L79" s="14"/>
      <c r="M79" s="14"/>
      <c r="N79" s="14"/>
      <c r="O79" s="14"/>
      <c r="IV79" s="45"/>
    </row>
    <row r="80" spans="1:256" s="44" customFormat="1" ht="25.5" customHeight="1">
      <c r="A80" s="17">
        <v>254</v>
      </c>
      <c r="B80" s="16" t="s">
        <v>345</v>
      </c>
      <c r="C80" s="15">
        <f>SUM(D80:O80)</f>
        <v>50000</v>
      </c>
      <c r="D80" s="14">
        <v>50000</v>
      </c>
      <c r="E80" s="14">
        <v>0</v>
      </c>
      <c r="F80" s="14">
        <v>0</v>
      </c>
      <c r="G80" s="14">
        <v>0</v>
      </c>
      <c r="H80" s="14">
        <v>0</v>
      </c>
      <c r="I80" s="14">
        <v>0</v>
      </c>
      <c r="J80" s="14">
        <v>0</v>
      </c>
      <c r="K80" s="14">
        <v>0</v>
      </c>
      <c r="L80" s="14">
        <v>0</v>
      </c>
      <c r="M80" s="14">
        <v>0</v>
      </c>
      <c r="N80" s="14">
        <v>0</v>
      </c>
      <c r="O80" s="13">
        <v>0</v>
      </c>
      <c r="IV80" s="45"/>
    </row>
    <row r="81" spans="1:256" s="44" customFormat="1" ht="25.5" customHeight="1">
      <c r="A81" s="17">
        <v>255</v>
      </c>
      <c r="B81" s="16" t="s">
        <v>344</v>
      </c>
      <c r="C81" s="15">
        <f>SUM(D81:O81)</f>
        <v>0</v>
      </c>
      <c r="D81" s="14">
        <v>0</v>
      </c>
      <c r="E81" s="14">
        <v>0</v>
      </c>
      <c r="F81" s="14">
        <v>0</v>
      </c>
      <c r="G81" s="14"/>
      <c r="H81" s="14">
        <v>0</v>
      </c>
      <c r="I81" s="14">
        <v>0</v>
      </c>
      <c r="J81" s="14">
        <v>0</v>
      </c>
      <c r="K81" s="14">
        <v>0</v>
      </c>
      <c r="L81" s="14">
        <v>0</v>
      </c>
      <c r="M81" s="14">
        <v>0</v>
      </c>
      <c r="N81" s="14">
        <v>0</v>
      </c>
      <c r="O81" s="13">
        <v>0</v>
      </c>
      <c r="IV81" s="45"/>
    </row>
    <row r="82" spans="1:256" s="44" customFormat="1" ht="25.5" customHeight="1">
      <c r="A82" s="17">
        <v>256</v>
      </c>
      <c r="B82" s="16" t="s">
        <v>343</v>
      </c>
      <c r="C82" s="15">
        <f>SUM(D82:O82)</f>
        <v>0</v>
      </c>
      <c r="D82" s="14">
        <v>0</v>
      </c>
      <c r="E82" s="14">
        <v>0</v>
      </c>
      <c r="F82" s="14">
        <v>0</v>
      </c>
      <c r="G82" s="14">
        <v>0</v>
      </c>
      <c r="H82" s="14">
        <v>0</v>
      </c>
      <c r="I82" s="14">
        <v>0</v>
      </c>
      <c r="J82" s="14">
        <v>0</v>
      </c>
      <c r="K82" s="14">
        <v>0</v>
      </c>
      <c r="L82" s="14">
        <v>0</v>
      </c>
      <c r="M82" s="14">
        <v>0</v>
      </c>
      <c r="N82" s="14">
        <v>0</v>
      </c>
      <c r="O82" s="13">
        <v>0</v>
      </c>
      <c r="IV82" s="45"/>
    </row>
    <row r="83" spans="1:256" s="44" customFormat="1" ht="25.5" customHeight="1">
      <c r="A83" s="17">
        <v>259</v>
      </c>
      <c r="B83" s="16" t="s">
        <v>342</v>
      </c>
      <c r="C83" s="15">
        <f>SUM(D83:O83)</f>
        <v>42000</v>
      </c>
      <c r="D83" s="14">
        <v>3500</v>
      </c>
      <c r="E83" s="14">
        <v>3500</v>
      </c>
      <c r="F83" s="14">
        <v>3500</v>
      </c>
      <c r="G83" s="14">
        <v>3500</v>
      </c>
      <c r="H83" s="14">
        <v>3500</v>
      </c>
      <c r="I83" s="14">
        <v>3500</v>
      </c>
      <c r="J83" s="14">
        <v>3500</v>
      </c>
      <c r="K83" s="14">
        <v>3500</v>
      </c>
      <c r="L83" s="14">
        <v>3500</v>
      </c>
      <c r="M83" s="14">
        <v>3500</v>
      </c>
      <c r="N83" s="14">
        <v>3500</v>
      </c>
      <c r="O83" s="14">
        <v>3500</v>
      </c>
      <c r="IV83" s="45"/>
    </row>
    <row r="84" spans="1:256" s="44" customFormat="1" ht="25.5" customHeight="1">
      <c r="A84" s="26">
        <v>2600</v>
      </c>
      <c r="B84" s="25" t="s">
        <v>341</v>
      </c>
      <c r="C84" s="20">
        <f>SUM(D84:O84)</f>
        <v>7800000</v>
      </c>
      <c r="D84" s="19">
        <f>SUM(D85:D86)</f>
        <v>650000</v>
      </c>
      <c r="E84" s="19">
        <f>SUM(E85:E86)</f>
        <v>650000</v>
      </c>
      <c r="F84" s="19">
        <f>SUM(F85:F86)</f>
        <v>650000</v>
      </c>
      <c r="G84" s="19">
        <f>SUM(G85:G86)</f>
        <v>650000</v>
      </c>
      <c r="H84" s="19">
        <f>SUM(H85:H86)</f>
        <v>650000</v>
      </c>
      <c r="I84" s="19">
        <f>SUM(I85:I86)</f>
        <v>650000</v>
      </c>
      <c r="J84" s="19">
        <f>SUM(J85:J86)</f>
        <v>650000</v>
      </c>
      <c r="K84" s="19">
        <f>SUM(K85:K86)</f>
        <v>650000</v>
      </c>
      <c r="L84" s="19">
        <f>SUM(L85:L86)</f>
        <v>650000</v>
      </c>
      <c r="M84" s="19">
        <f>SUM(M85:M86)</f>
        <v>650000</v>
      </c>
      <c r="N84" s="19">
        <f>SUM(N85:N86)</f>
        <v>650000</v>
      </c>
      <c r="O84" s="18">
        <f>SUM(O85:O86)</f>
        <v>650000</v>
      </c>
      <c r="P84" s="44">
        <v>904</v>
      </c>
      <c r="IV84" s="45"/>
    </row>
    <row r="85" spans="1:256" s="44" customFormat="1" ht="25.5" customHeight="1">
      <c r="A85" s="17">
        <v>261</v>
      </c>
      <c r="B85" s="16" t="s">
        <v>340</v>
      </c>
      <c r="C85" s="15">
        <f>SUM(D85:O85)</f>
        <v>7800000</v>
      </c>
      <c r="D85" s="14">
        <v>650000</v>
      </c>
      <c r="E85" s="14">
        <v>650000</v>
      </c>
      <c r="F85" s="14">
        <v>650000</v>
      </c>
      <c r="G85" s="14">
        <v>650000</v>
      </c>
      <c r="H85" s="14">
        <v>650000</v>
      </c>
      <c r="I85" s="14">
        <v>650000</v>
      </c>
      <c r="J85" s="14">
        <v>650000</v>
      </c>
      <c r="K85" s="14">
        <v>650000</v>
      </c>
      <c r="L85" s="14">
        <v>650000</v>
      </c>
      <c r="M85" s="14">
        <v>650000</v>
      </c>
      <c r="N85" s="14">
        <v>650000</v>
      </c>
      <c r="O85" s="14">
        <v>650000</v>
      </c>
      <c r="IV85" s="45"/>
    </row>
    <row r="86" spans="1:256" s="44" customFormat="1" ht="25.5" customHeight="1">
      <c r="A86" s="17">
        <v>262</v>
      </c>
      <c r="B86" s="16" t="s">
        <v>339</v>
      </c>
      <c r="C86" s="15">
        <f>SUM(D86:O86)</f>
        <v>0</v>
      </c>
      <c r="D86" s="14">
        <v>0</v>
      </c>
      <c r="E86" s="14">
        <v>0</v>
      </c>
      <c r="F86" s="14">
        <v>0</v>
      </c>
      <c r="G86" s="14">
        <v>0</v>
      </c>
      <c r="H86" s="14">
        <v>0</v>
      </c>
      <c r="I86" s="14">
        <v>0</v>
      </c>
      <c r="J86" s="14">
        <v>0</v>
      </c>
      <c r="K86" s="14">
        <v>0</v>
      </c>
      <c r="L86" s="14">
        <v>0</v>
      </c>
      <c r="M86" s="14">
        <v>0</v>
      </c>
      <c r="N86" s="14">
        <v>0</v>
      </c>
      <c r="O86" s="13">
        <v>0</v>
      </c>
      <c r="IV86" s="45"/>
    </row>
    <row r="87" spans="1:256" s="44" customFormat="1" ht="30">
      <c r="A87" s="26">
        <v>2700</v>
      </c>
      <c r="B87" s="25" t="s">
        <v>338</v>
      </c>
      <c r="C87" s="20">
        <f>SUM(D87:O87)</f>
        <v>1185600</v>
      </c>
      <c r="D87" s="19">
        <f>SUM(D88:D92)</f>
        <v>616300</v>
      </c>
      <c r="E87" s="19">
        <f>SUM(E88:E92)</f>
        <v>46300</v>
      </c>
      <c r="F87" s="19">
        <f>SUM(F88:F92)</f>
        <v>46300</v>
      </c>
      <c r="G87" s="19">
        <f>SUM(G88:G92)</f>
        <v>46300</v>
      </c>
      <c r="H87" s="19">
        <f>SUM(H88:H92)</f>
        <v>46300</v>
      </c>
      <c r="I87" s="19">
        <f>SUM(I88:I92)</f>
        <v>46300</v>
      </c>
      <c r="J87" s="19">
        <f>SUM(J88:J92)</f>
        <v>106300</v>
      </c>
      <c r="K87" s="19">
        <f>SUM(K88:K92)</f>
        <v>46300</v>
      </c>
      <c r="L87" s="19">
        <f>SUM(L88:L92)</f>
        <v>46300</v>
      </c>
      <c r="M87" s="19">
        <f>SUM(M88:M92)</f>
        <v>46300</v>
      </c>
      <c r="N87" s="19">
        <f>SUM(N88:N92)</f>
        <v>46300</v>
      </c>
      <c r="O87" s="18">
        <f>SUM(O88:O92)</f>
        <v>46300</v>
      </c>
      <c r="IV87" s="45"/>
    </row>
    <row r="88" spans="1:256" s="44" customFormat="1" ht="25.5" customHeight="1">
      <c r="A88" s="17">
        <v>271</v>
      </c>
      <c r="B88" s="16" t="s">
        <v>337</v>
      </c>
      <c r="C88" s="15">
        <f>SUM(D88:O88)</f>
        <v>120000</v>
      </c>
      <c r="D88" s="14">
        <v>60000</v>
      </c>
      <c r="E88" s="14"/>
      <c r="F88" s="14">
        <v>0</v>
      </c>
      <c r="G88" s="14"/>
      <c r="H88" s="14"/>
      <c r="I88" s="14">
        <v>0</v>
      </c>
      <c r="J88" s="14">
        <v>60000</v>
      </c>
      <c r="K88" s="14"/>
      <c r="L88" s="14">
        <v>0</v>
      </c>
      <c r="M88" s="14">
        <v>0</v>
      </c>
      <c r="N88" s="14">
        <v>0</v>
      </c>
      <c r="O88" s="13">
        <v>0</v>
      </c>
      <c r="IV88" s="45"/>
    </row>
    <row r="89" spans="1:256" s="44" customFormat="1" ht="25.5" customHeight="1">
      <c r="A89" s="17">
        <v>272</v>
      </c>
      <c r="B89" s="16" t="s">
        <v>336</v>
      </c>
      <c r="C89" s="15">
        <f>SUM(D89:O89)</f>
        <v>500000</v>
      </c>
      <c r="D89" s="14">
        <v>500000</v>
      </c>
      <c r="E89" s="14">
        <v>0</v>
      </c>
      <c r="F89" s="14">
        <v>0</v>
      </c>
      <c r="G89" s="14">
        <v>0</v>
      </c>
      <c r="H89" s="14">
        <v>0</v>
      </c>
      <c r="I89" s="14">
        <v>0</v>
      </c>
      <c r="J89" s="14">
        <v>0</v>
      </c>
      <c r="K89" s="14">
        <v>0</v>
      </c>
      <c r="L89" s="14">
        <v>0</v>
      </c>
      <c r="M89" s="14">
        <v>0</v>
      </c>
      <c r="N89" s="14">
        <v>0</v>
      </c>
      <c r="O89" s="13">
        <v>0</v>
      </c>
      <c r="IV89" s="45"/>
    </row>
    <row r="90" spans="1:256" s="44" customFormat="1" ht="25.5" customHeight="1">
      <c r="A90" s="17">
        <v>273</v>
      </c>
      <c r="B90" s="16" t="s">
        <v>335</v>
      </c>
      <c r="C90" s="15">
        <f>SUM(D90:O90)</f>
        <v>555600</v>
      </c>
      <c r="D90" s="14">
        <v>46300</v>
      </c>
      <c r="E90" s="14">
        <v>46300</v>
      </c>
      <c r="F90" s="14">
        <v>46300</v>
      </c>
      <c r="G90" s="14">
        <v>46300</v>
      </c>
      <c r="H90" s="14">
        <v>46300</v>
      </c>
      <c r="I90" s="14">
        <v>46300</v>
      </c>
      <c r="J90" s="14">
        <v>46300</v>
      </c>
      <c r="K90" s="14">
        <v>46300</v>
      </c>
      <c r="L90" s="14">
        <v>46300</v>
      </c>
      <c r="M90" s="14">
        <v>46300</v>
      </c>
      <c r="N90" s="14">
        <v>46300</v>
      </c>
      <c r="O90" s="14">
        <v>46300</v>
      </c>
      <c r="IV90" s="45"/>
    </row>
    <row r="91" spans="1:256" s="44" customFormat="1" ht="25.5" customHeight="1">
      <c r="A91" s="17">
        <v>274</v>
      </c>
      <c r="B91" s="16" t="s">
        <v>334</v>
      </c>
      <c r="C91" s="15">
        <f>SUM(D91:O91)</f>
        <v>10000</v>
      </c>
      <c r="D91" s="14">
        <v>10000</v>
      </c>
      <c r="E91" s="14"/>
      <c r="F91" s="14"/>
      <c r="G91" s="14">
        <v>0</v>
      </c>
      <c r="H91" s="14">
        <v>0</v>
      </c>
      <c r="I91" s="14">
        <v>0</v>
      </c>
      <c r="J91" s="14">
        <v>0</v>
      </c>
      <c r="K91" s="14"/>
      <c r="L91" s="14"/>
      <c r="M91" s="14">
        <v>0</v>
      </c>
      <c r="N91" s="14">
        <v>0</v>
      </c>
      <c r="O91" s="13">
        <v>0</v>
      </c>
      <c r="IV91" s="45"/>
    </row>
    <row r="92" spans="1:256" s="44" customFormat="1" ht="25.5" customHeight="1">
      <c r="A92" s="17">
        <v>275</v>
      </c>
      <c r="B92" s="16" t="s">
        <v>333</v>
      </c>
      <c r="C92" s="15">
        <f>SUM(D92:O92)</f>
        <v>0</v>
      </c>
      <c r="D92" s="14">
        <v>0</v>
      </c>
      <c r="E92" s="14">
        <v>0</v>
      </c>
      <c r="F92" s="14">
        <v>0</v>
      </c>
      <c r="G92" s="14">
        <v>0</v>
      </c>
      <c r="H92" s="14">
        <v>0</v>
      </c>
      <c r="I92" s="14">
        <v>0</v>
      </c>
      <c r="J92" s="14">
        <v>0</v>
      </c>
      <c r="K92" s="14">
        <v>0</v>
      </c>
      <c r="L92" s="14">
        <v>0</v>
      </c>
      <c r="M92" s="14">
        <v>0</v>
      </c>
      <c r="N92" s="14">
        <v>0</v>
      </c>
      <c r="O92" s="13">
        <v>0</v>
      </c>
      <c r="IV92" s="45"/>
    </row>
    <row r="93" spans="1:256" s="44" customFormat="1" ht="25.5" customHeight="1">
      <c r="A93" s="26">
        <v>2800</v>
      </c>
      <c r="B93" s="25" t="s">
        <v>332</v>
      </c>
      <c r="C93" s="20">
        <f>SUM(D93:O93)</f>
        <v>167000</v>
      </c>
      <c r="D93" s="19">
        <f>SUM(D94:D96)</f>
        <v>100000</v>
      </c>
      <c r="E93" s="19">
        <f>SUM(E94:E96)</f>
        <v>0</v>
      </c>
      <c r="F93" s="19">
        <f>SUM(F94:F96)</f>
        <v>0</v>
      </c>
      <c r="G93" s="19">
        <f>SUM(G94:G96)</f>
        <v>0</v>
      </c>
      <c r="H93" s="19">
        <f>SUM(H94:H96)</f>
        <v>0</v>
      </c>
      <c r="I93" s="19">
        <f>SUM(I94:I96)</f>
        <v>25000</v>
      </c>
      <c r="J93" s="19">
        <f>SUM(J94:J96)</f>
        <v>0</v>
      </c>
      <c r="K93" s="19">
        <f>SUM(K94:K96)</f>
        <v>0</v>
      </c>
      <c r="L93" s="19">
        <f>SUM(L94:L96)</f>
        <v>0</v>
      </c>
      <c r="M93" s="19">
        <f>SUM(M94:M96)</f>
        <v>0</v>
      </c>
      <c r="N93" s="19">
        <f>SUM(N94:N96)</f>
        <v>0</v>
      </c>
      <c r="O93" s="18">
        <f>SUM(O94:O96)</f>
        <v>42000</v>
      </c>
      <c r="IV93" s="45"/>
    </row>
    <row r="94" spans="1:256" s="44" customFormat="1" ht="25.5" customHeight="1">
      <c r="A94" s="17">
        <v>281</v>
      </c>
      <c r="B94" s="16" t="s">
        <v>331</v>
      </c>
      <c r="C94" s="15">
        <f>SUM(D94:O94)</f>
        <v>0</v>
      </c>
      <c r="D94" s="14">
        <v>0</v>
      </c>
      <c r="E94" s="14">
        <v>0</v>
      </c>
      <c r="F94" s="14">
        <v>0</v>
      </c>
      <c r="G94" s="14">
        <v>0</v>
      </c>
      <c r="H94" s="14">
        <v>0</v>
      </c>
      <c r="I94" s="14">
        <v>0</v>
      </c>
      <c r="J94" s="14">
        <v>0</v>
      </c>
      <c r="K94" s="14">
        <v>0</v>
      </c>
      <c r="L94" s="14">
        <v>0</v>
      </c>
      <c r="M94" s="14">
        <v>0</v>
      </c>
      <c r="N94" s="14">
        <v>0</v>
      </c>
      <c r="O94" s="13">
        <v>0</v>
      </c>
      <c r="IV94" s="45"/>
    </row>
    <row r="95" spans="1:256" s="44" customFormat="1" ht="25.5" customHeight="1">
      <c r="A95" s="17">
        <v>282</v>
      </c>
      <c r="B95" s="16" t="s">
        <v>330</v>
      </c>
      <c r="C95" s="15">
        <f>SUM(D95:O95)</f>
        <v>100000</v>
      </c>
      <c r="D95" s="14">
        <v>100000</v>
      </c>
      <c r="E95" s="14">
        <v>0</v>
      </c>
      <c r="F95" s="14">
        <v>0</v>
      </c>
      <c r="G95" s="14">
        <v>0</v>
      </c>
      <c r="H95" s="14">
        <v>0</v>
      </c>
      <c r="I95" s="14">
        <v>0</v>
      </c>
      <c r="J95" s="14">
        <v>0</v>
      </c>
      <c r="K95" s="14">
        <v>0</v>
      </c>
      <c r="L95" s="14">
        <v>0</v>
      </c>
      <c r="M95" s="14">
        <v>0</v>
      </c>
      <c r="N95" s="14">
        <v>0</v>
      </c>
      <c r="O95" s="13">
        <v>0</v>
      </c>
      <c r="IV95" s="45"/>
    </row>
    <row r="96" spans="1:256" s="44" customFormat="1" ht="25.5" customHeight="1">
      <c r="A96" s="17">
        <v>283</v>
      </c>
      <c r="B96" s="16" t="s">
        <v>329</v>
      </c>
      <c r="C96" s="15">
        <f>SUM(D96:O96)</f>
        <v>67000</v>
      </c>
      <c r="D96" s="14">
        <v>0</v>
      </c>
      <c r="E96" s="14">
        <v>0</v>
      </c>
      <c r="F96" s="14">
        <v>0</v>
      </c>
      <c r="G96" s="14">
        <v>0</v>
      </c>
      <c r="H96" s="14">
        <v>0</v>
      </c>
      <c r="I96" s="14">
        <v>25000</v>
      </c>
      <c r="J96" s="14">
        <v>0</v>
      </c>
      <c r="K96" s="14">
        <v>0</v>
      </c>
      <c r="L96" s="14">
        <v>0</v>
      </c>
      <c r="M96" s="14">
        <v>0</v>
      </c>
      <c r="N96" s="14">
        <v>0</v>
      </c>
      <c r="O96" s="13">
        <v>42000</v>
      </c>
      <c r="IV96" s="45"/>
    </row>
    <row r="97" spans="1:256" s="44" customFormat="1" ht="25.5" customHeight="1">
      <c r="A97" s="26">
        <v>2900</v>
      </c>
      <c r="B97" s="25" t="s">
        <v>328</v>
      </c>
      <c r="C97" s="20">
        <f>SUM(D97:O97)</f>
        <v>6070000</v>
      </c>
      <c r="D97" s="19">
        <f>SUM(D98:D106)</f>
        <v>547500</v>
      </c>
      <c r="E97" s="19">
        <f>SUM(E98:E106)</f>
        <v>497500</v>
      </c>
      <c r="F97" s="19">
        <f>SUM(F98:F106)</f>
        <v>497500</v>
      </c>
      <c r="G97" s="19">
        <f>SUM(G98:G106)</f>
        <v>497500</v>
      </c>
      <c r="H97" s="19">
        <f>SUM(H98:H106)</f>
        <v>497500</v>
      </c>
      <c r="I97" s="19">
        <f>SUM(I98:I106)</f>
        <v>497500</v>
      </c>
      <c r="J97" s="19">
        <f>SUM(J98:J106)</f>
        <v>547500</v>
      </c>
      <c r="K97" s="19">
        <f>SUM(K98:K106)</f>
        <v>497500</v>
      </c>
      <c r="L97" s="19">
        <f>SUM(L98:L106)</f>
        <v>497500</v>
      </c>
      <c r="M97" s="19">
        <f>SUM(M98:M106)</f>
        <v>497500</v>
      </c>
      <c r="N97" s="19">
        <f>SUM(N98:N106)</f>
        <v>497500</v>
      </c>
      <c r="O97" s="18">
        <f>SUM(O98:O106)</f>
        <v>497500</v>
      </c>
      <c r="IV97" s="45"/>
    </row>
    <row r="98" spans="1:256" s="44" customFormat="1" ht="25.5" customHeight="1">
      <c r="A98" s="17">
        <v>291</v>
      </c>
      <c r="B98" s="16" t="s">
        <v>327</v>
      </c>
      <c r="C98" s="15">
        <f>SUM(D98:O98)</f>
        <v>54000</v>
      </c>
      <c r="D98" s="14">
        <v>4500</v>
      </c>
      <c r="E98" s="14">
        <v>4500</v>
      </c>
      <c r="F98" s="14">
        <v>4500</v>
      </c>
      <c r="G98" s="14">
        <v>4500</v>
      </c>
      <c r="H98" s="14">
        <v>4500</v>
      </c>
      <c r="I98" s="14">
        <v>4500</v>
      </c>
      <c r="J98" s="14">
        <v>4500</v>
      </c>
      <c r="K98" s="14">
        <v>4500</v>
      </c>
      <c r="L98" s="14">
        <v>4500</v>
      </c>
      <c r="M98" s="14">
        <v>4500</v>
      </c>
      <c r="N98" s="14">
        <v>4500</v>
      </c>
      <c r="O98" s="14">
        <v>4500</v>
      </c>
      <c r="IV98" s="45"/>
    </row>
    <row r="99" spans="1:256" s="44" customFormat="1" ht="25.5" customHeight="1">
      <c r="A99" s="17">
        <v>292</v>
      </c>
      <c r="B99" s="16" t="s">
        <v>326</v>
      </c>
      <c r="C99" s="15">
        <f>SUM(D99:O99)</f>
        <v>126000</v>
      </c>
      <c r="D99" s="14">
        <v>10500</v>
      </c>
      <c r="E99" s="14">
        <v>10500</v>
      </c>
      <c r="F99" s="14">
        <v>10500</v>
      </c>
      <c r="G99" s="14">
        <v>10500</v>
      </c>
      <c r="H99" s="14">
        <v>10500</v>
      </c>
      <c r="I99" s="14">
        <v>10500</v>
      </c>
      <c r="J99" s="14">
        <v>10500</v>
      </c>
      <c r="K99" s="14">
        <v>10500</v>
      </c>
      <c r="L99" s="14">
        <v>10500</v>
      </c>
      <c r="M99" s="14">
        <v>10500</v>
      </c>
      <c r="N99" s="14">
        <v>10500</v>
      </c>
      <c r="O99" s="14">
        <v>10500</v>
      </c>
      <c r="IV99" s="45"/>
    </row>
    <row r="100" spans="1:256" s="44" customFormat="1" ht="25.5">
      <c r="A100" s="17">
        <v>293</v>
      </c>
      <c r="B100" s="16" t="s">
        <v>325</v>
      </c>
      <c r="C100" s="15">
        <f>SUM(D100:O100)</f>
        <v>100000</v>
      </c>
      <c r="D100" s="14">
        <v>50000</v>
      </c>
      <c r="E100" s="14"/>
      <c r="F100" s="14"/>
      <c r="G100" s="14"/>
      <c r="H100" s="14"/>
      <c r="I100" s="14"/>
      <c r="J100" s="14">
        <v>50000</v>
      </c>
      <c r="K100" s="14"/>
      <c r="L100" s="14"/>
      <c r="M100" s="14"/>
      <c r="N100" s="14"/>
      <c r="O100" s="14"/>
      <c r="IV100" s="45"/>
    </row>
    <row r="101" spans="1:256" s="44" customFormat="1" ht="30.75" customHeight="1">
      <c r="A101" s="17">
        <v>294</v>
      </c>
      <c r="B101" s="16" t="s">
        <v>324</v>
      </c>
      <c r="C101" s="15">
        <f>SUM(D101:O101)</f>
        <v>2454000</v>
      </c>
      <c r="D101" s="14">
        <v>204500</v>
      </c>
      <c r="E101" s="14">
        <v>204500</v>
      </c>
      <c r="F101" s="14">
        <v>204500</v>
      </c>
      <c r="G101" s="14">
        <v>204500</v>
      </c>
      <c r="H101" s="14">
        <v>204500</v>
      </c>
      <c r="I101" s="14">
        <v>204500</v>
      </c>
      <c r="J101" s="14">
        <v>204500</v>
      </c>
      <c r="K101" s="14">
        <v>204500</v>
      </c>
      <c r="L101" s="14">
        <v>204500</v>
      </c>
      <c r="M101" s="14">
        <v>204500</v>
      </c>
      <c r="N101" s="14">
        <v>204500</v>
      </c>
      <c r="O101" s="14">
        <v>204500</v>
      </c>
      <c r="IV101" s="45"/>
    </row>
    <row r="102" spans="1:256" s="44" customFormat="1" ht="25.5">
      <c r="A102" s="17">
        <v>295</v>
      </c>
      <c r="B102" s="16" t="s">
        <v>323</v>
      </c>
      <c r="C102" s="15">
        <f>SUM(D102:O102)</f>
        <v>0</v>
      </c>
      <c r="D102" s="14"/>
      <c r="E102" s="14"/>
      <c r="F102" s="14"/>
      <c r="G102" s="14"/>
      <c r="H102" s="14"/>
      <c r="I102" s="14"/>
      <c r="J102" s="14"/>
      <c r="K102" s="14"/>
      <c r="L102" s="14">
        <v>0</v>
      </c>
      <c r="M102" s="14">
        <v>0</v>
      </c>
      <c r="N102" s="14">
        <v>0</v>
      </c>
      <c r="O102" s="13">
        <v>0</v>
      </c>
      <c r="IV102" s="45"/>
    </row>
    <row r="103" spans="1:256" s="44" customFormat="1" ht="25.5">
      <c r="A103" s="17">
        <v>296</v>
      </c>
      <c r="B103" s="16" t="s">
        <v>322</v>
      </c>
      <c r="C103" s="15">
        <f>SUM(D103:O103)</f>
        <v>3213600</v>
      </c>
      <c r="D103" s="14">
        <v>267800</v>
      </c>
      <c r="E103" s="14">
        <v>267800</v>
      </c>
      <c r="F103" s="14">
        <v>267800</v>
      </c>
      <c r="G103" s="14">
        <v>267800</v>
      </c>
      <c r="H103" s="14">
        <v>267800</v>
      </c>
      <c r="I103" s="14">
        <v>267800</v>
      </c>
      <c r="J103" s="14">
        <v>267800</v>
      </c>
      <c r="K103" s="14">
        <v>267800</v>
      </c>
      <c r="L103" s="14">
        <v>267800</v>
      </c>
      <c r="M103" s="14">
        <v>267800</v>
      </c>
      <c r="N103" s="14">
        <v>267800</v>
      </c>
      <c r="O103" s="14">
        <v>267800</v>
      </c>
      <c r="IV103" s="45"/>
    </row>
    <row r="104" spans="1:256" s="44" customFormat="1" ht="25.5">
      <c r="A104" s="17">
        <v>297</v>
      </c>
      <c r="B104" s="16" t="s">
        <v>321</v>
      </c>
      <c r="C104" s="15">
        <f>SUM(D104:O104)</f>
        <v>0</v>
      </c>
      <c r="D104" s="14">
        <v>0</v>
      </c>
      <c r="E104" s="14">
        <v>0</v>
      </c>
      <c r="F104" s="14">
        <v>0</v>
      </c>
      <c r="G104" s="14">
        <v>0</v>
      </c>
      <c r="H104" s="14">
        <v>0</v>
      </c>
      <c r="I104" s="14">
        <v>0</v>
      </c>
      <c r="J104" s="14">
        <v>0</v>
      </c>
      <c r="K104" s="14">
        <v>0</v>
      </c>
      <c r="L104" s="14">
        <v>0</v>
      </c>
      <c r="M104" s="14">
        <v>0</v>
      </c>
      <c r="N104" s="14">
        <v>0</v>
      </c>
      <c r="O104" s="13">
        <v>0</v>
      </c>
      <c r="IV104" s="45"/>
    </row>
    <row r="105" spans="1:256" s="44" customFormat="1" ht="25.5">
      <c r="A105" s="17">
        <v>298</v>
      </c>
      <c r="B105" s="16" t="s">
        <v>320</v>
      </c>
      <c r="C105" s="15">
        <f>SUM(D105:O105)</f>
        <v>122400</v>
      </c>
      <c r="D105" s="14">
        <v>10200</v>
      </c>
      <c r="E105" s="14">
        <v>10200</v>
      </c>
      <c r="F105" s="14">
        <v>10200</v>
      </c>
      <c r="G105" s="14">
        <v>10200</v>
      </c>
      <c r="H105" s="14">
        <v>10200</v>
      </c>
      <c r="I105" s="14">
        <v>10200</v>
      </c>
      <c r="J105" s="14">
        <v>10200</v>
      </c>
      <c r="K105" s="14">
        <v>10200</v>
      </c>
      <c r="L105" s="14">
        <v>10200</v>
      </c>
      <c r="M105" s="14">
        <v>10200</v>
      </c>
      <c r="N105" s="14">
        <v>10200</v>
      </c>
      <c r="O105" s="14">
        <v>10200</v>
      </c>
      <c r="IV105" s="45"/>
    </row>
    <row r="106" spans="1:256" s="44" customFormat="1" ht="25.5" customHeight="1">
      <c r="A106" s="17">
        <v>299</v>
      </c>
      <c r="B106" s="16" t="s">
        <v>319</v>
      </c>
      <c r="C106" s="15">
        <f>SUM(D106:O106)</f>
        <v>0</v>
      </c>
      <c r="D106" s="14">
        <v>0</v>
      </c>
      <c r="E106" s="14">
        <v>0</v>
      </c>
      <c r="F106" s="14">
        <v>0</v>
      </c>
      <c r="G106" s="14">
        <v>0</v>
      </c>
      <c r="H106" s="14">
        <v>0</v>
      </c>
      <c r="I106" s="14">
        <v>0</v>
      </c>
      <c r="J106" s="14">
        <v>0</v>
      </c>
      <c r="K106" s="14">
        <v>0</v>
      </c>
      <c r="L106" s="14">
        <v>0</v>
      </c>
      <c r="M106" s="14">
        <v>0</v>
      </c>
      <c r="N106" s="14">
        <v>0</v>
      </c>
      <c r="O106" s="13">
        <v>0</v>
      </c>
      <c r="IV106" s="45"/>
    </row>
    <row r="107" spans="1:256" s="46" customFormat="1" ht="25.5" customHeight="1">
      <c r="A107" s="39">
        <v>3000</v>
      </c>
      <c r="B107" s="38" t="s">
        <v>318</v>
      </c>
      <c r="C107" s="37">
        <f>SUM(D107:O107)</f>
        <v>15938653.077</v>
      </c>
      <c r="D107" s="36">
        <f>D108+D118+D128+D138+D148+D158+D166+D176+D182</f>
        <v>1279136.0318333334</v>
      </c>
      <c r="E107" s="36">
        <f>E108+E118+E128+E138+E148+E158+E166+E176+E182</f>
        <v>1523120.0038333335</v>
      </c>
      <c r="F107" s="36">
        <f>F108+F118+F128+F138+F148+F158+F166+F176+F182</f>
        <v>1352049.9983333335</v>
      </c>
      <c r="G107" s="36">
        <f>G108+G118+G128+G138+G148+G158+G166+G176+G182</f>
        <v>1371756.3088333334</v>
      </c>
      <c r="H107" s="36">
        <f>H108+H118+H128+H138+H148+H158+H166+H176+H182</f>
        <v>1379874.3333333335</v>
      </c>
      <c r="I107" s="36">
        <f>I108+I118+I128+I138+I148+I158+I166+I176+I182</f>
        <v>1432802.0038333335</v>
      </c>
      <c r="J107" s="36">
        <f>J108+J118+J128+J138+J148+J158+J166+J176+J182</f>
        <v>1198226.7633333334</v>
      </c>
      <c r="K107" s="36">
        <f>K108+K118+K128+K138+K148+K158+K166+K176+K182</f>
        <v>1145658.5333333334</v>
      </c>
      <c r="L107" s="36">
        <f>L108+L118+L128+L138+L148+L158+L166+L176+L182</f>
        <v>1573215.9733333336</v>
      </c>
      <c r="M107" s="36">
        <f>M108+M118+M128+M138+M148+M158+M166+M176+M182</f>
        <v>1057540.6133333333</v>
      </c>
      <c r="N107" s="36">
        <f>N108+N118+N128+N138+N148+N158+N166+N176+N182</f>
        <v>1125158.8343333334</v>
      </c>
      <c r="O107" s="35">
        <f>O108+O118+O128+O138+O148+O158+O166+O176+O182</f>
        <v>1500113.6793333334</v>
      </c>
      <c r="IV107" s="45"/>
    </row>
    <row r="108" spans="1:256" s="44" customFormat="1" ht="25.5" customHeight="1">
      <c r="A108" s="26">
        <v>3100</v>
      </c>
      <c r="B108" s="25" t="s">
        <v>317</v>
      </c>
      <c r="C108" s="20">
        <f>SUM(D108:O108)</f>
        <v>7636491.489</v>
      </c>
      <c r="D108" s="19">
        <f>SUM(D109:D117)</f>
        <v>428850.6985</v>
      </c>
      <c r="E108" s="19">
        <f>SUM(E109:E117)</f>
        <v>864598.7905</v>
      </c>
      <c r="F108" s="19">
        <f>SUM(F109:F117)</f>
        <v>651931.15</v>
      </c>
      <c r="G108" s="19">
        <f>SUM(G109:G117)</f>
        <v>714509.05</v>
      </c>
      <c r="H108" s="19">
        <f>SUM(H109:H117)</f>
        <v>708652.15</v>
      </c>
      <c r="I108" s="19">
        <f>SUM(I109:I117)</f>
        <v>741924.55</v>
      </c>
      <c r="J108" s="19">
        <f>SUM(J109:J117)</f>
        <v>497927.60000000003</v>
      </c>
      <c r="K108" s="19">
        <f>SUM(K109:K117)</f>
        <v>485475.30000000005</v>
      </c>
      <c r="L108" s="19">
        <f>SUM(L109:L117)</f>
        <v>847060.7000000001</v>
      </c>
      <c r="M108" s="19">
        <f>SUM(M109:M117)</f>
        <v>393827.7</v>
      </c>
      <c r="N108" s="19">
        <f>SUM(N109:N117)</f>
        <v>463913.10000000003</v>
      </c>
      <c r="O108" s="18">
        <f>SUM(O109:O117)</f>
        <v>837820.7000000001</v>
      </c>
      <c r="IV108" s="45"/>
    </row>
    <row r="109" spans="1:256" s="62" customFormat="1" ht="25.5" customHeight="1">
      <c r="A109" s="17">
        <v>311</v>
      </c>
      <c r="B109" s="16" t="s">
        <v>316</v>
      </c>
      <c r="C109" s="15">
        <f>SUM(D109:O109)</f>
        <v>7015091.489</v>
      </c>
      <c r="D109" s="14">
        <f>352762.57*1.05</f>
        <v>370400.6985</v>
      </c>
      <c r="E109" s="14">
        <f>774903.61*1.05</f>
        <v>813648.7905</v>
      </c>
      <c r="F109" s="14">
        <f>572363*1.05</f>
        <v>600981.15</v>
      </c>
      <c r="G109" s="14">
        <f>631961*1.05</f>
        <v>663559.05</v>
      </c>
      <c r="H109" s="14">
        <f>626383*1.05</f>
        <v>657702.15</v>
      </c>
      <c r="I109" s="14">
        <f>658071*1.05</f>
        <v>690974.55</v>
      </c>
      <c r="J109" s="14">
        <f>423312*1.05</f>
        <v>444477.60000000003</v>
      </c>
      <c r="K109" s="14">
        <f>395023*1.1</f>
        <v>434525.30000000005</v>
      </c>
      <c r="L109" s="14">
        <f>723737*1.1</f>
        <v>796110.7000000001</v>
      </c>
      <c r="M109" s="14">
        <f>311707*1.1</f>
        <v>342877.7</v>
      </c>
      <c r="N109" s="14">
        <f>375421*1.1</f>
        <v>412963.10000000003</v>
      </c>
      <c r="O109" s="13">
        <f>715337*1.1</f>
        <v>786870.7000000001</v>
      </c>
      <c r="IV109" s="63"/>
    </row>
    <row r="110" spans="1:256" s="62" customFormat="1" ht="25.5" customHeight="1">
      <c r="A110" s="17">
        <v>312</v>
      </c>
      <c r="B110" s="16" t="s">
        <v>315</v>
      </c>
      <c r="C110" s="15">
        <f>SUM(D110:O110)</f>
        <v>81000</v>
      </c>
      <c r="D110" s="14">
        <v>6750</v>
      </c>
      <c r="E110" s="14">
        <v>6750</v>
      </c>
      <c r="F110" s="14">
        <v>6750</v>
      </c>
      <c r="G110" s="14">
        <v>6750</v>
      </c>
      <c r="H110" s="14">
        <v>6750</v>
      </c>
      <c r="I110" s="14">
        <v>6750</v>
      </c>
      <c r="J110" s="14">
        <v>6750</v>
      </c>
      <c r="K110" s="14">
        <v>6750</v>
      </c>
      <c r="L110" s="14">
        <v>6750</v>
      </c>
      <c r="M110" s="14">
        <v>6750</v>
      </c>
      <c r="N110" s="14">
        <v>6750</v>
      </c>
      <c r="O110" s="14">
        <v>6750</v>
      </c>
      <c r="IV110" s="63"/>
    </row>
    <row r="111" spans="1:256" s="62" customFormat="1" ht="25.5" customHeight="1">
      <c r="A111" s="17">
        <v>313</v>
      </c>
      <c r="B111" s="16" t="s">
        <v>314</v>
      </c>
      <c r="C111" s="15">
        <f>SUM(D111:O111)</f>
        <v>96000</v>
      </c>
      <c r="D111" s="14">
        <v>8000</v>
      </c>
      <c r="E111" s="14">
        <v>8000</v>
      </c>
      <c r="F111" s="14">
        <v>8000</v>
      </c>
      <c r="G111" s="14">
        <v>8000</v>
      </c>
      <c r="H111" s="14">
        <v>8000</v>
      </c>
      <c r="I111" s="14">
        <v>8000</v>
      </c>
      <c r="J111" s="14">
        <v>8000</v>
      </c>
      <c r="K111" s="14">
        <v>8000</v>
      </c>
      <c r="L111" s="14">
        <v>8000</v>
      </c>
      <c r="M111" s="14">
        <v>8000</v>
      </c>
      <c r="N111" s="14">
        <v>8000</v>
      </c>
      <c r="O111" s="14">
        <v>8000</v>
      </c>
      <c r="IV111" s="63"/>
    </row>
    <row r="112" spans="1:256" s="62" customFormat="1" ht="25.5" customHeight="1">
      <c r="A112" s="17">
        <v>314</v>
      </c>
      <c r="B112" s="16" t="s">
        <v>313</v>
      </c>
      <c r="C112" s="15">
        <f>SUM(D112:O112)</f>
        <v>360000</v>
      </c>
      <c r="D112" s="14">
        <v>30000</v>
      </c>
      <c r="E112" s="14">
        <v>30000</v>
      </c>
      <c r="F112" s="14">
        <v>30000</v>
      </c>
      <c r="G112" s="14">
        <v>30000</v>
      </c>
      <c r="H112" s="14">
        <v>30000</v>
      </c>
      <c r="I112" s="14">
        <v>30000</v>
      </c>
      <c r="J112" s="14">
        <v>30000</v>
      </c>
      <c r="K112" s="14">
        <v>30000</v>
      </c>
      <c r="L112" s="14">
        <v>30000</v>
      </c>
      <c r="M112" s="14">
        <v>30000</v>
      </c>
      <c r="N112" s="14">
        <v>30000</v>
      </c>
      <c r="O112" s="14">
        <v>30000</v>
      </c>
      <c r="IV112" s="63"/>
    </row>
    <row r="113" spans="1:256" s="62" customFormat="1" ht="25.5" customHeight="1">
      <c r="A113" s="17">
        <v>315</v>
      </c>
      <c r="B113" s="16" t="s">
        <v>312</v>
      </c>
      <c r="C113" s="15">
        <f>SUM(D113:O113)</f>
        <v>60000</v>
      </c>
      <c r="D113" s="14">
        <v>5000</v>
      </c>
      <c r="E113" s="14">
        <v>5000</v>
      </c>
      <c r="F113" s="14">
        <v>5000</v>
      </c>
      <c r="G113" s="14">
        <v>5000</v>
      </c>
      <c r="H113" s="14">
        <v>5000</v>
      </c>
      <c r="I113" s="14">
        <v>5000</v>
      </c>
      <c r="J113" s="14">
        <v>5000</v>
      </c>
      <c r="K113" s="14">
        <v>5000</v>
      </c>
      <c r="L113" s="14">
        <v>5000</v>
      </c>
      <c r="M113" s="14">
        <v>5000</v>
      </c>
      <c r="N113" s="14">
        <v>5000</v>
      </c>
      <c r="O113" s="14">
        <v>5000</v>
      </c>
      <c r="IV113" s="63"/>
    </row>
    <row r="114" spans="1:256" s="62" customFormat="1" ht="25.5" customHeight="1">
      <c r="A114" s="17">
        <v>316</v>
      </c>
      <c r="B114" s="16" t="s">
        <v>311</v>
      </c>
      <c r="C114" s="15">
        <f>SUM(D114:O114)</f>
        <v>14400</v>
      </c>
      <c r="D114" s="14">
        <v>1200</v>
      </c>
      <c r="E114" s="14">
        <v>1200</v>
      </c>
      <c r="F114" s="14">
        <v>1200</v>
      </c>
      <c r="G114" s="14">
        <v>1200</v>
      </c>
      <c r="H114" s="14">
        <v>1200</v>
      </c>
      <c r="I114" s="14">
        <v>1200</v>
      </c>
      <c r="J114" s="14">
        <v>1200</v>
      </c>
      <c r="K114" s="14">
        <v>1200</v>
      </c>
      <c r="L114" s="14">
        <v>1200</v>
      </c>
      <c r="M114" s="14">
        <v>1200</v>
      </c>
      <c r="N114" s="14">
        <v>1200</v>
      </c>
      <c r="O114" s="14">
        <v>1200</v>
      </c>
      <c r="IV114" s="63"/>
    </row>
    <row r="115" spans="1:256" s="62" customFormat="1" ht="25.5">
      <c r="A115" s="17">
        <v>317</v>
      </c>
      <c r="B115" s="16" t="s">
        <v>310</v>
      </c>
      <c r="C115" s="15">
        <f>SUM(D115:O115)</f>
        <v>5000</v>
      </c>
      <c r="D115" s="14">
        <v>5000</v>
      </c>
      <c r="E115" s="14">
        <v>0</v>
      </c>
      <c r="F115" s="14">
        <v>0</v>
      </c>
      <c r="G115" s="14">
        <v>0</v>
      </c>
      <c r="H115" s="14">
        <v>0</v>
      </c>
      <c r="I115" s="14">
        <v>0</v>
      </c>
      <c r="J115" s="14">
        <v>0</v>
      </c>
      <c r="K115" s="14">
        <v>0</v>
      </c>
      <c r="L115" s="14">
        <v>0</v>
      </c>
      <c r="M115" s="14">
        <v>0</v>
      </c>
      <c r="N115" s="14">
        <v>0</v>
      </c>
      <c r="O115" s="13">
        <v>0</v>
      </c>
      <c r="IV115" s="63"/>
    </row>
    <row r="116" spans="1:256" s="62" customFormat="1" ht="25.5" customHeight="1">
      <c r="A116" s="17">
        <v>318</v>
      </c>
      <c r="B116" s="16" t="s">
        <v>309</v>
      </c>
      <c r="C116" s="15">
        <f>SUM(D116:O116)</f>
        <v>5000</v>
      </c>
      <c r="D116" s="14">
        <v>2500</v>
      </c>
      <c r="E116" s="14">
        <v>0</v>
      </c>
      <c r="F116" s="14">
        <v>0</v>
      </c>
      <c r="G116" s="14">
        <v>0</v>
      </c>
      <c r="H116" s="14">
        <v>0</v>
      </c>
      <c r="I116" s="14">
        <v>0</v>
      </c>
      <c r="J116" s="14">
        <v>2500</v>
      </c>
      <c r="K116" s="14">
        <v>0</v>
      </c>
      <c r="L116" s="14">
        <v>0</v>
      </c>
      <c r="M116" s="14">
        <v>0</v>
      </c>
      <c r="N116" s="14">
        <v>0</v>
      </c>
      <c r="O116" s="13">
        <v>0</v>
      </c>
      <c r="IV116" s="63"/>
    </row>
    <row r="117" spans="1:256" s="62" customFormat="1" ht="25.5" customHeight="1">
      <c r="A117" s="17">
        <v>319</v>
      </c>
      <c r="B117" s="16" t="s">
        <v>308</v>
      </c>
      <c r="C117" s="15">
        <f>SUM(D117:O117)</f>
        <v>0</v>
      </c>
      <c r="D117" s="14">
        <v>0</v>
      </c>
      <c r="E117" s="14">
        <v>0</v>
      </c>
      <c r="F117" s="14">
        <v>0</v>
      </c>
      <c r="G117" s="14">
        <v>0</v>
      </c>
      <c r="H117" s="14">
        <v>0</v>
      </c>
      <c r="I117" s="14">
        <v>0</v>
      </c>
      <c r="J117" s="14">
        <v>0</v>
      </c>
      <c r="K117" s="14">
        <v>0</v>
      </c>
      <c r="L117" s="14">
        <v>0</v>
      </c>
      <c r="M117" s="14">
        <v>0</v>
      </c>
      <c r="N117" s="14">
        <v>0</v>
      </c>
      <c r="O117" s="13">
        <v>0</v>
      </c>
      <c r="IV117" s="63"/>
    </row>
    <row r="118" spans="1:256" s="44" customFormat="1" ht="25.5" customHeight="1">
      <c r="A118" s="26">
        <v>3200</v>
      </c>
      <c r="B118" s="25" t="s">
        <v>307</v>
      </c>
      <c r="C118" s="20">
        <f>SUM(D118:O118)</f>
        <v>733200</v>
      </c>
      <c r="D118" s="19">
        <f>SUM(D119:D127)</f>
        <v>61100</v>
      </c>
      <c r="E118" s="19">
        <f>SUM(E119:E127)</f>
        <v>61100</v>
      </c>
      <c r="F118" s="19">
        <f>SUM(F119:F127)</f>
        <v>61100</v>
      </c>
      <c r="G118" s="19">
        <f>SUM(G119:G127)</f>
        <v>61100</v>
      </c>
      <c r="H118" s="19">
        <f>SUM(H119:H127)</f>
        <v>61100</v>
      </c>
      <c r="I118" s="19">
        <f>SUM(I119:I127)</f>
        <v>61100</v>
      </c>
      <c r="J118" s="19">
        <f>SUM(J119:J127)</f>
        <v>61100</v>
      </c>
      <c r="K118" s="19">
        <f>SUM(K119:K127)</f>
        <v>61100</v>
      </c>
      <c r="L118" s="19">
        <f>SUM(L119:L127)</f>
        <v>61100</v>
      </c>
      <c r="M118" s="19">
        <f>SUM(M119:M127)</f>
        <v>61100</v>
      </c>
      <c r="N118" s="19">
        <f>SUM(N119:N127)</f>
        <v>61100</v>
      </c>
      <c r="O118" s="18">
        <f>SUM(O119:O127)</f>
        <v>61100</v>
      </c>
      <c r="IV118" s="45"/>
    </row>
    <row r="119" spans="1:256" s="60" customFormat="1" ht="25.5" customHeight="1">
      <c r="A119" s="17">
        <v>321</v>
      </c>
      <c r="B119" s="16" t="s">
        <v>306</v>
      </c>
      <c r="C119" s="15">
        <f>SUM(D119:O119)</f>
        <v>168000</v>
      </c>
      <c r="D119" s="14">
        <v>14000</v>
      </c>
      <c r="E119" s="14">
        <v>14000</v>
      </c>
      <c r="F119" s="14">
        <v>14000</v>
      </c>
      <c r="G119" s="14">
        <v>14000</v>
      </c>
      <c r="H119" s="14">
        <v>14000</v>
      </c>
      <c r="I119" s="14">
        <v>14000</v>
      </c>
      <c r="J119" s="14">
        <v>14000</v>
      </c>
      <c r="K119" s="14">
        <v>14000</v>
      </c>
      <c r="L119" s="14">
        <v>14000</v>
      </c>
      <c r="M119" s="14">
        <v>14000</v>
      </c>
      <c r="N119" s="14">
        <v>14000</v>
      </c>
      <c r="O119" s="14">
        <v>14000</v>
      </c>
      <c r="IV119" s="61"/>
    </row>
    <row r="120" spans="1:256" s="60" customFormat="1" ht="25.5" customHeight="1">
      <c r="A120" s="17">
        <v>322</v>
      </c>
      <c r="B120" s="16" t="s">
        <v>305</v>
      </c>
      <c r="C120" s="15">
        <f>SUM(D120:O120)</f>
        <v>321600</v>
      </c>
      <c r="D120" s="14">
        <f>1500+1000+2300+2000+1200+1300+1500+3000+3000+2000+2000+6000</f>
        <v>26800</v>
      </c>
      <c r="E120" s="14">
        <f>1500+1000+2300+2000+1200+1300+1500+3000+3000+2000+2000+6000</f>
        <v>26800</v>
      </c>
      <c r="F120" s="14">
        <f>1500+1000+2300+2000+1200+1300+1500+3000+3000+2000+2000+6000</f>
        <v>26800</v>
      </c>
      <c r="G120" s="14">
        <f>1500+1000+2300+2000+1200+1300+1500+3000+3000+2000+2000+6000</f>
        <v>26800</v>
      </c>
      <c r="H120" s="14">
        <f>1500+1000+2300+2000+1200+1300+1500+3000+3000+2000+2000+6000</f>
        <v>26800</v>
      </c>
      <c r="I120" s="14">
        <f>1500+1000+2300+2000+1200+1300+1500+3000+3000+2000+2000+6000</f>
        <v>26800</v>
      </c>
      <c r="J120" s="14">
        <f>1500+1000+2300+2000+1200+1300+1500+3000+3000+2000+2000+6000</f>
        <v>26800</v>
      </c>
      <c r="K120" s="14">
        <f>1500+1000+2300+2000+1200+1300+1500+3000+3000+2000+2000+6000</f>
        <v>26800</v>
      </c>
      <c r="L120" s="14">
        <f>1500+1000+2300+2000+1200+1300+1500+3000+3000+2000+2000+6000</f>
        <v>26800</v>
      </c>
      <c r="M120" s="14">
        <f>1500+1000+2300+2000+1200+1300+1500+3000+3000+2000+2000+6000</f>
        <v>26800</v>
      </c>
      <c r="N120" s="14">
        <f>1500+1000+2300+2000+1200+1300+1500+3000+3000+2000+2000+6000</f>
        <v>26800</v>
      </c>
      <c r="O120" s="14">
        <f>1500+1000+2300+2000+1200+1300+1500+3000+3000+2000+2000+6000</f>
        <v>26800</v>
      </c>
      <c r="IV120" s="61"/>
    </row>
    <row r="121" spans="1:256" s="60" customFormat="1" ht="25.5">
      <c r="A121" s="17">
        <v>323</v>
      </c>
      <c r="B121" s="16" t="s">
        <v>304</v>
      </c>
      <c r="C121" s="15">
        <f>SUM(D121:O121)</f>
        <v>48000</v>
      </c>
      <c r="D121" s="14">
        <v>4000</v>
      </c>
      <c r="E121" s="14">
        <v>4000</v>
      </c>
      <c r="F121" s="14">
        <v>4000</v>
      </c>
      <c r="G121" s="14">
        <v>4000</v>
      </c>
      <c r="H121" s="14">
        <v>4000</v>
      </c>
      <c r="I121" s="14">
        <v>4000</v>
      </c>
      <c r="J121" s="14">
        <v>4000</v>
      </c>
      <c r="K121" s="14">
        <v>4000</v>
      </c>
      <c r="L121" s="14">
        <v>4000</v>
      </c>
      <c r="M121" s="14">
        <v>4000</v>
      </c>
      <c r="N121" s="14">
        <v>4000</v>
      </c>
      <c r="O121" s="14">
        <v>4000</v>
      </c>
      <c r="IV121" s="61"/>
    </row>
    <row r="122" spans="1:256" s="60" customFormat="1" ht="25.5">
      <c r="A122" s="17">
        <v>324</v>
      </c>
      <c r="B122" s="16" t="s">
        <v>303</v>
      </c>
      <c r="C122" s="15">
        <f>SUM(D122:O122)</f>
        <v>0</v>
      </c>
      <c r="D122" s="14">
        <v>0</v>
      </c>
      <c r="E122" s="14">
        <v>0</v>
      </c>
      <c r="F122" s="14">
        <v>0</v>
      </c>
      <c r="G122" s="14">
        <v>0</v>
      </c>
      <c r="H122" s="14">
        <v>0</v>
      </c>
      <c r="I122" s="14">
        <v>0</v>
      </c>
      <c r="J122" s="14">
        <v>0</v>
      </c>
      <c r="K122" s="14">
        <v>0</v>
      </c>
      <c r="L122" s="14">
        <v>0</v>
      </c>
      <c r="M122" s="14">
        <v>0</v>
      </c>
      <c r="N122" s="14">
        <v>0</v>
      </c>
      <c r="O122" s="13">
        <v>0</v>
      </c>
      <c r="IV122" s="61"/>
    </row>
    <row r="123" spans="1:256" s="60" customFormat="1" ht="25.5" customHeight="1">
      <c r="A123" s="17">
        <v>325</v>
      </c>
      <c r="B123" s="16" t="s">
        <v>302</v>
      </c>
      <c r="C123" s="15">
        <f>SUM(D123:O123)</f>
        <v>0</v>
      </c>
      <c r="D123" s="14">
        <v>0</v>
      </c>
      <c r="E123" s="14">
        <v>0</v>
      </c>
      <c r="F123" s="14">
        <v>0</v>
      </c>
      <c r="G123" s="14">
        <v>0</v>
      </c>
      <c r="H123" s="14">
        <v>0</v>
      </c>
      <c r="I123" s="14">
        <v>0</v>
      </c>
      <c r="J123" s="14">
        <v>0</v>
      </c>
      <c r="K123" s="14">
        <v>0</v>
      </c>
      <c r="L123" s="14">
        <v>0</v>
      </c>
      <c r="M123" s="14">
        <v>0</v>
      </c>
      <c r="N123" s="14">
        <v>0</v>
      </c>
      <c r="O123" s="13">
        <v>0</v>
      </c>
      <c r="IV123" s="61"/>
    </row>
    <row r="124" spans="1:256" s="60" customFormat="1" ht="25.5" customHeight="1">
      <c r="A124" s="17">
        <v>326</v>
      </c>
      <c r="B124" s="16" t="s">
        <v>301</v>
      </c>
      <c r="C124" s="15">
        <f>SUM(D124:O124)</f>
        <v>42000</v>
      </c>
      <c r="D124" s="14">
        <v>3500</v>
      </c>
      <c r="E124" s="14">
        <v>3500</v>
      </c>
      <c r="F124" s="14">
        <v>3500</v>
      </c>
      <c r="G124" s="14">
        <v>3500</v>
      </c>
      <c r="H124" s="14">
        <v>3500</v>
      </c>
      <c r="I124" s="14">
        <v>3500</v>
      </c>
      <c r="J124" s="14">
        <v>3500</v>
      </c>
      <c r="K124" s="14">
        <v>3500</v>
      </c>
      <c r="L124" s="14">
        <v>3500</v>
      </c>
      <c r="M124" s="14">
        <v>3500</v>
      </c>
      <c r="N124" s="14">
        <v>3500</v>
      </c>
      <c r="O124" s="14">
        <v>3500</v>
      </c>
      <c r="IV124" s="61"/>
    </row>
    <row r="125" spans="1:256" s="60" customFormat="1" ht="25.5" customHeight="1">
      <c r="A125" s="17">
        <v>327</v>
      </c>
      <c r="B125" s="16" t="s">
        <v>300</v>
      </c>
      <c r="C125" s="15">
        <f>SUM(D125:O125)</f>
        <v>0</v>
      </c>
      <c r="D125" s="14">
        <v>0</v>
      </c>
      <c r="E125" s="14">
        <v>0</v>
      </c>
      <c r="F125" s="14">
        <v>0</v>
      </c>
      <c r="G125" s="14">
        <v>0</v>
      </c>
      <c r="H125" s="14">
        <v>0</v>
      </c>
      <c r="I125" s="14">
        <v>0</v>
      </c>
      <c r="J125" s="14">
        <v>0</v>
      </c>
      <c r="K125" s="14">
        <v>0</v>
      </c>
      <c r="L125" s="14">
        <v>0</v>
      </c>
      <c r="M125" s="14">
        <v>0</v>
      </c>
      <c r="N125" s="14">
        <v>0</v>
      </c>
      <c r="O125" s="13">
        <v>0</v>
      </c>
      <c r="IV125" s="61"/>
    </row>
    <row r="126" spans="1:256" s="60" customFormat="1" ht="25.5" customHeight="1">
      <c r="A126" s="17">
        <v>328</v>
      </c>
      <c r="B126" s="16" t="s">
        <v>299</v>
      </c>
      <c r="C126" s="15">
        <f>SUM(D126:O126)</f>
        <v>0</v>
      </c>
      <c r="D126" s="14">
        <v>0</v>
      </c>
      <c r="E126" s="14">
        <v>0</v>
      </c>
      <c r="F126" s="14">
        <v>0</v>
      </c>
      <c r="G126" s="14">
        <v>0</v>
      </c>
      <c r="H126" s="14">
        <v>0</v>
      </c>
      <c r="I126" s="14">
        <v>0</v>
      </c>
      <c r="J126" s="14">
        <v>0</v>
      </c>
      <c r="K126" s="14">
        <v>0</v>
      </c>
      <c r="L126" s="14">
        <v>0</v>
      </c>
      <c r="M126" s="14">
        <v>0</v>
      </c>
      <c r="N126" s="14">
        <v>0</v>
      </c>
      <c r="O126" s="13">
        <v>0</v>
      </c>
      <c r="IV126" s="61"/>
    </row>
    <row r="127" spans="1:256" s="60" customFormat="1" ht="25.5" customHeight="1">
      <c r="A127" s="17">
        <v>329</v>
      </c>
      <c r="B127" s="16" t="s">
        <v>298</v>
      </c>
      <c r="C127" s="15">
        <f>SUM(D127:O127)</f>
        <v>153600</v>
      </c>
      <c r="D127" s="14">
        <v>12800</v>
      </c>
      <c r="E127" s="14">
        <v>12800</v>
      </c>
      <c r="F127" s="14">
        <v>12800</v>
      </c>
      <c r="G127" s="14">
        <v>12800</v>
      </c>
      <c r="H127" s="14">
        <v>12800</v>
      </c>
      <c r="I127" s="14">
        <v>12800</v>
      </c>
      <c r="J127" s="14">
        <v>12800</v>
      </c>
      <c r="K127" s="14">
        <v>12800</v>
      </c>
      <c r="L127" s="14">
        <v>12800</v>
      </c>
      <c r="M127" s="14">
        <v>12800</v>
      </c>
      <c r="N127" s="14">
        <v>12800</v>
      </c>
      <c r="O127" s="14">
        <v>12800</v>
      </c>
      <c r="IV127" s="61"/>
    </row>
    <row r="128" spans="1:256" s="44" customFormat="1" ht="30">
      <c r="A128" s="26">
        <v>3300</v>
      </c>
      <c r="B128" s="25" t="s">
        <v>297</v>
      </c>
      <c r="C128" s="20">
        <f>SUM(D128:O128)</f>
        <v>981930.0000000003</v>
      </c>
      <c r="D128" s="19">
        <f>SUM(D129:D137)</f>
        <v>164285.83333333334</v>
      </c>
      <c r="E128" s="19">
        <f>SUM(E129:E137)</f>
        <v>69785.83333333334</v>
      </c>
      <c r="F128" s="19">
        <f>SUM(F129:F137)</f>
        <v>94785.83333333334</v>
      </c>
      <c r="G128" s="19">
        <f>SUM(G129:G137)</f>
        <v>69785.83333333334</v>
      </c>
      <c r="H128" s="19">
        <f>SUM(H129:H137)</f>
        <v>69785.83333333334</v>
      </c>
      <c r="I128" s="19">
        <f>SUM(I129:I137)</f>
        <v>69785.83333333334</v>
      </c>
      <c r="J128" s="19">
        <f>SUM(J129:J137)</f>
        <v>94785.83333333334</v>
      </c>
      <c r="K128" s="19">
        <f>SUM(K129:K137)</f>
        <v>69785.83333333334</v>
      </c>
      <c r="L128" s="19">
        <f>SUM(L129:L137)</f>
        <v>69785.83333333334</v>
      </c>
      <c r="M128" s="19">
        <f>SUM(M129:M137)</f>
        <v>69785.83333333334</v>
      </c>
      <c r="N128" s="19">
        <f>SUM(N129:N137)</f>
        <v>69785.83333333334</v>
      </c>
      <c r="O128" s="18">
        <f>SUM(O129:O137)</f>
        <v>69785.83333333334</v>
      </c>
      <c r="IV128" s="45"/>
    </row>
    <row r="129" spans="1:256" s="44" customFormat="1" ht="25.5" customHeight="1">
      <c r="A129" s="17">
        <v>331</v>
      </c>
      <c r="B129" s="59" t="s">
        <v>296</v>
      </c>
      <c r="C129" s="15">
        <f>SUM(D129:O129)</f>
        <v>503829.99999999994</v>
      </c>
      <c r="D129" s="14">
        <f>503830/12</f>
        <v>41985.833333333336</v>
      </c>
      <c r="E129" s="14">
        <f>503830/12</f>
        <v>41985.833333333336</v>
      </c>
      <c r="F129" s="14">
        <f>503830/12</f>
        <v>41985.833333333336</v>
      </c>
      <c r="G129" s="14">
        <f>503830/12</f>
        <v>41985.833333333336</v>
      </c>
      <c r="H129" s="14">
        <f>503830/12</f>
        <v>41985.833333333336</v>
      </c>
      <c r="I129" s="14">
        <f>503830/12</f>
        <v>41985.833333333336</v>
      </c>
      <c r="J129" s="14">
        <f>503830/12</f>
        <v>41985.833333333336</v>
      </c>
      <c r="K129" s="14">
        <f>503830/12</f>
        <v>41985.833333333336</v>
      </c>
      <c r="L129" s="14">
        <f>503830/12</f>
        <v>41985.833333333336</v>
      </c>
      <c r="M129" s="14">
        <f>503830/12</f>
        <v>41985.833333333336</v>
      </c>
      <c r="N129" s="14">
        <f>503830/12</f>
        <v>41985.833333333336</v>
      </c>
      <c r="O129" s="14">
        <f>503830/12</f>
        <v>41985.833333333336</v>
      </c>
      <c r="IV129" s="45"/>
    </row>
    <row r="130" spans="1:256" s="44" customFormat="1" ht="25.5">
      <c r="A130" s="17">
        <v>332</v>
      </c>
      <c r="B130" s="16" t="s">
        <v>295</v>
      </c>
      <c r="C130" s="15">
        <f>SUM(D130:O130)</f>
        <v>50000</v>
      </c>
      <c r="D130" s="14"/>
      <c r="E130" s="14">
        <v>0</v>
      </c>
      <c r="F130" s="14">
        <v>25000</v>
      </c>
      <c r="G130" s="14"/>
      <c r="H130" s="14"/>
      <c r="I130" s="14">
        <v>0</v>
      </c>
      <c r="J130" s="14">
        <v>25000</v>
      </c>
      <c r="K130" s="14">
        <v>0</v>
      </c>
      <c r="L130" s="14">
        <v>0</v>
      </c>
      <c r="M130" s="14">
        <v>0</v>
      </c>
      <c r="N130" s="14">
        <v>0</v>
      </c>
      <c r="O130" s="13">
        <v>0</v>
      </c>
      <c r="IV130" s="45"/>
    </row>
    <row r="131" spans="1:256" s="44" customFormat="1" ht="25.5">
      <c r="A131" s="17">
        <v>333</v>
      </c>
      <c r="B131" s="16" t="s">
        <v>294</v>
      </c>
      <c r="C131" s="15">
        <f>SUM(D131:O131)</f>
        <v>11000</v>
      </c>
      <c r="D131" s="14">
        <v>11000</v>
      </c>
      <c r="E131" s="14"/>
      <c r="F131" s="14">
        <v>0</v>
      </c>
      <c r="G131" s="14"/>
      <c r="H131" s="14">
        <v>0</v>
      </c>
      <c r="I131" s="14">
        <v>0</v>
      </c>
      <c r="J131" s="14">
        <v>0</v>
      </c>
      <c r="K131" s="14">
        <v>0</v>
      </c>
      <c r="L131" s="14">
        <v>0</v>
      </c>
      <c r="M131" s="14">
        <v>0</v>
      </c>
      <c r="N131" s="14">
        <v>0</v>
      </c>
      <c r="O131" s="13">
        <v>0</v>
      </c>
      <c r="IV131" s="45"/>
    </row>
    <row r="132" spans="1:256" s="44" customFormat="1" ht="25.5" customHeight="1">
      <c r="A132" s="17">
        <v>334</v>
      </c>
      <c r="B132" s="16" t="s">
        <v>293</v>
      </c>
      <c r="C132" s="15">
        <f>SUM(D132:O132)</f>
        <v>15000</v>
      </c>
      <c r="D132" s="14">
        <v>15000</v>
      </c>
      <c r="E132" s="14">
        <v>0</v>
      </c>
      <c r="F132" s="14">
        <v>0</v>
      </c>
      <c r="G132" s="14">
        <v>0</v>
      </c>
      <c r="H132" s="14"/>
      <c r="I132" s="14">
        <v>0</v>
      </c>
      <c r="J132" s="14">
        <v>0</v>
      </c>
      <c r="K132" s="14">
        <v>0</v>
      </c>
      <c r="L132" s="14">
        <v>0</v>
      </c>
      <c r="M132" s="14">
        <v>0</v>
      </c>
      <c r="N132" s="14"/>
      <c r="O132" s="13">
        <v>0</v>
      </c>
      <c r="IV132" s="45"/>
    </row>
    <row r="133" spans="1:256" s="44" customFormat="1" ht="25.5" customHeight="1">
      <c r="A133" s="17">
        <v>335</v>
      </c>
      <c r="B133" s="16" t="s">
        <v>292</v>
      </c>
      <c r="C133" s="15">
        <f>SUM(D133:O133)</f>
        <v>68500</v>
      </c>
      <c r="D133" s="14">
        <v>68500</v>
      </c>
      <c r="E133" s="14">
        <v>0</v>
      </c>
      <c r="F133" s="14">
        <v>0</v>
      </c>
      <c r="G133" s="14">
        <v>0</v>
      </c>
      <c r="H133" s="14">
        <v>0</v>
      </c>
      <c r="I133" s="14">
        <v>0</v>
      </c>
      <c r="J133" s="14">
        <v>0</v>
      </c>
      <c r="K133" s="14">
        <v>0</v>
      </c>
      <c r="L133" s="14">
        <v>0</v>
      </c>
      <c r="M133" s="14">
        <v>0</v>
      </c>
      <c r="N133" s="14"/>
      <c r="O133" s="13">
        <v>0</v>
      </c>
      <c r="IV133" s="45"/>
    </row>
    <row r="134" spans="1:256" s="44" customFormat="1" ht="25.5">
      <c r="A134" s="17">
        <v>336</v>
      </c>
      <c r="B134" s="16" t="s">
        <v>291</v>
      </c>
      <c r="C134" s="15">
        <f>SUM(D134:O134)</f>
        <v>333600</v>
      </c>
      <c r="D134" s="14">
        <v>27800</v>
      </c>
      <c r="E134" s="14">
        <v>27800</v>
      </c>
      <c r="F134" s="14">
        <v>27800</v>
      </c>
      <c r="G134" s="14">
        <v>27800</v>
      </c>
      <c r="H134" s="14">
        <v>27800</v>
      </c>
      <c r="I134" s="14">
        <v>27800</v>
      </c>
      <c r="J134" s="14">
        <v>27800</v>
      </c>
      <c r="K134" s="14">
        <v>27800</v>
      </c>
      <c r="L134" s="14">
        <v>27800</v>
      </c>
      <c r="M134" s="14">
        <v>27800</v>
      </c>
      <c r="N134" s="14">
        <v>27800</v>
      </c>
      <c r="O134" s="14">
        <v>27800</v>
      </c>
      <c r="IV134" s="45"/>
    </row>
    <row r="135" spans="1:256" s="44" customFormat="1" ht="25.5" customHeight="1">
      <c r="A135" s="17">
        <v>337</v>
      </c>
      <c r="B135" s="16" t="s">
        <v>290</v>
      </c>
      <c r="C135" s="15">
        <f>SUM(D135:O135)</f>
        <v>0</v>
      </c>
      <c r="D135" s="14">
        <v>0</v>
      </c>
      <c r="E135" s="14">
        <v>0</v>
      </c>
      <c r="F135" s="14">
        <v>0</v>
      </c>
      <c r="G135" s="14">
        <v>0</v>
      </c>
      <c r="H135" s="14">
        <v>0</v>
      </c>
      <c r="I135" s="14">
        <v>0</v>
      </c>
      <c r="J135" s="14">
        <v>0</v>
      </c>
      <c r="K135" s="14">
        <v>0</v>
      </c>
      <c r="L135" s="14">
        <v>0</v>
      </c>
      <c r="M135" s="14">
        <v>0</v>
      </c>
      <c r="N135" s="14">
        <v>0</v>
      </c>
      <c r="O135" s="13">
        <v>0</v>
      </c>
      <c r="IV135" s="45"/>
    </row>
    <row r="136" spans="1:256" s="44" customFormat="1" ht="25.5" customHeight="1">
      <c r="A136" s="17">
        <v>338</v>
      </c>
      <c r="B136" s="16" t="s">
        <v>289</v>
      </c>
      <c r="C136" s="15">
        <f>SUM(D136:O136)</f>
        <v>0</v>
      </c>
      <c r="D136" s="14">
        <v>0</v>
      </c>
      <c r="E136" s="14">
        <v>0</v>
      </c>
      <c r="F136" s="14">
        <v>0</v>
      </c>
      <c r="G136" s="14">
        <v>0</v>
      </c>
      <c r="H136" s="14">
        <v>0</v>
      </c>
      <c r="I136" s="14">
        <v>0</v>
      </c>
      <c r="J136" s="14">
        <v>0</v>
      </c>
      <c r="K136" s="14">
        <v>0</v>
      </c>
      <c r="L136" s="14">
        <v>0</v>
      </c>
      <c r="M136" s="14">
        <v>0</v>
      </c>
      <c r="N136" s="14">
        <v>0</v>
      </c>
      <c r="O136" s="13">
        <v>0</v>
      </c>
      <c r="IV136" s="45"/>
    </row>
    <row r="137" spans="1:256" s="44" customFormat="1" ht="25.5" customHeight="1">
      <c r="A137" s="17">
        <v>339</v>
      </c>
      <c r="B137" s="16" t="s">
        <v>288</v>
      </c>
      <c r="C137" s="15">
        <f>SUM(D137:O137)</f>
        <v>0</v>
      </c>
      <c r="D137" s="14">
        <v>0</v>
      </c>
      <c r="E137" s="14">
        <v>0</v>
      </c>
      <c r="F137" s="14">
        <v>0</v>
      </c>
      <c r="G137" s="14">
        <v>0</v>
      </c>
      <c r="H137" s="14">
        <v>0</v>
      </c>
      <c r="I137" s="14">
        <v>0</v>
      </c>
      <c r="J137" s="14">
        <v>0</v>
      </c>
      <c r="K137" s="14">
        <v>0</v>
      </c>
      <c r="L137" s="14">
        <v>0</v>
      </c>
      <c r="M137" s="14">
        <v>0</v>
      </c>
      <c r="N137" s="14">
        <v>0</v>
      </c>
      <c r="O137" s="13">
        <v>0</v>
      </c>
      <c r="IV137" s="45"/>
    </row>
    <row r="138" spans="1:256" s="44" customFormat="1" ht="25.5" customHeight="1">
      <c r="A138" s="26">
        <v>3400</v>
      </c>
      <c r="B138" s="25" t="s">
        <v>287</v>
      </c>
      <c r="C138" s="20">
        <f>SUM(D138:O138)</f>
        <v>1514701.136</v>
      </c>
      <c r="D138" s="19">
        <f>SUM(D139:D147)</f>
        <v>122799.5</v>
      </c>
      <c r="E138" s="19">
        <f>SUM(E139:E147)</f>
        <v>122385.38</v>
      </c>
      <c r="F138" s="19">
        <f>SUM(F139:F147)</f>
        <v>123308.015</v>
      </c>
      <c r="G138" s="19">
        <f>SUM(G139:G147)</f>
        <v>124261.4255</v>
      </c>
      <c r="H138" s="19">
        <f>SUM(H139:H147)</f>
        <v>122586.35</v>
      </c>
      <c r="I138" s="19">
        <f>SUM(I139:I147)</f>
        <v>154066.6205</v>
      </c>
      <c r="J138" s="19">
        <f>SUM(J139:J147)</f>
        <v>123938.33</v>
      </c>
      <c r="K138" s="19">
        <f>SUM(K139:K147)</f>
        <v>127197.4</v>
      </c>
      <c r="L138" s="19">
        <f>SUM(L139:L147)</f>
        <v>126789.08</v>
      </c>
      <c r="M138" s="19">
        <f>SUM(M139:M147)</f>
        <v>127841.78</v>
      </c>
      <c r="N138" s="19">
        <f>SUM(N139:N147)</f>
        <v>115345.109</v>
      </c>
      <c r="O138" s="18">
        <f>SUM(O139:O147)</f>
        <v>124182.14600000001</v>
      </c>
      <c r="IV138" s="45"/>
    </row>
    <row r="139" spans="1:256" s="44" customFormat="1" ht="25.5" customHeight="1">
      <c r="A139" s="17">
        <v>341</v>
      </c>
      <c r="B139" s="16" t="s">
        <v>286</v>
      </c>
      <c r="C139" s="15">
        <f>SUM(D139:O139)</f>
        <v>164895.6155</v>
      </c>
      <c r="D139" s="14">
        <f>12190*1.05</f>
        <v>12799.5</v>
      </c>
      <c r="E139" s="14">
        <f>11795.6*1.05</f>
        <v>12385.380000000001</v>
      </c>
      <c r="F139" s="14">
        <f>12674.3*1.05</f>
        <v>13308.015</v>
      </c>
      <c r="G139" s="14">
        <f>13582.31*1.05</f>
        <v>14261.4255</v>
      </c>
      <c r="H139" s="14">
        <f>11987*1.05</f>
        <v>12586.35</v>
      </c>
      <c r="I139" s="14">
        <f>13582*1.05</f>
        <v>14261.1</v>
      </c>
      <c r="J139" s="14">
        <f>13274.6*1.05</f>
        <v>13938.330000000002</v>
      </c>
      <c r="K139" s="14">
        <f>15634*1.1</f>
        <v>17197.4</v>
      </c>
      <c r="L139" s="14">
        <f>15262.8*1.1</f>
        <v>16789.08</v>
      </c>
      <c r="M139" s="14">
        <f>16219.8*1.1</f>
        <v>17841.78</v>
      </c>
      <c r="N139" s="14">
        <f>4859.19*1.1</f>
        <v>5345.109</v>
      </c>
      <c r="O139" s="13">
        <f>12892.86*1.1</f>
        <v>14182.146000000002</v>
      </c>
      <c r="IV139" s="45"/>
    </row>
    <row r="140" spans="1:256" s="44" customFormat="1" ht="25.5" customHeight="1">
      <c r="A140" s="17">
        <v>342</v>
      </c>
      <c r="B140" s="16" t="s">
        <v>285</v>
      </c>
      <c r="C140" s="15">
        <f>SUM(D140:O140)</f>
        <v>0</v>
      </c>
      <c r="D140" s="14">
        <v>0</v>
      </c>
      <c r="E140" s="14">
        <v>0</v>
      </c>
      <c r="F140" s="14">
        <v>0</v>
      </c>
      <c r="G140" s="14">
        <v>0</v>
      </c>
      <c r="H140" s="14">
        <v>0</v>
      </c>
      <c r="I140" s="14">
        <v>0</v>
      </c>
      <c r="J140" s="14">
        <v>0</v>
      </c>
      <c r="K140" s="14">
        <v>0</v>
      </c>
      <c r="L140" s="14">
        <v>0</v>
      </c>
      <c r="M140" s="14">
        <v>0</v>
      </c>
      <c r="N140" s="14">
        <v>0</v>
      </c>
      <c r="O140" s="13">
        <v>0</v>
      </c>
      <c r="IV140" s="45"/>
    </row>
    <row r="141" spans="1:256" s="44" customFormat="1" ht="25.5" customHeight="1">
      <c r="A141" s="17">
        <v>343</v>
      </c>
      <c r="B141" s="16" t="s">
        <v>284</v>
      </c>
      <c r="C141" s="15">
        <f>SUM(D141:O141)</f>
        <v>0</v>
      </c>
      <c r="D141" s="14">
        <v>0</v>
      </c>
      <c r="E141" s="14">
        <v>0</v>
      </c>
      <c r="F141" s="14">
        <v>0</v>
      </c>
      <c r="G141" s="14">
        <v>0</v>
      </c>
      <c r="H141" s="14">
        <v>0</v>
      </c>
      <c r="I141" s="14">
        <v>0</v>
      </c>
      <c r="J141" s="14">
        <v>0</v>
      </c>
      <c r="K141" s="14">
        <v>0</v>
      </c>
      <c r="L141" s="14">
        <v>0</v>
      </c>
      <c r="M141" s="14">
        <v>0</v>
      </c>
      <c r="N141" s="14">
        <v>0</v>
      </c>
      <c r="O141" s="13">
        <v>0</v>
      </c>
      <c r="IV141" s="45"/>
    </row>
    <row r="142" spans="1:256" s="44" customFormat="1" ht="25.5" customHeight="1">
      <c r="A142" s="17">
        <v>344</v>
      </c>
      <c r="B142" s="16" t="s">
        <v>283</v>
      </c>
      <c r="C142" s="15">
        <f>SUM(D142:O142)</f>
        <v>0</v>
      </c>
      <c r="D142" s="14">
        <v>0</v>
      </c>
      <c r="E142" s="14">
        <v>0</v>
      </c>
      <c r="F142" s="14">
        <v>0</v>
      </c>
      <c r="G142" s="14">
        <v>0</v>
      </c>
      <c r="H142" s="14">
        <v>0</v>
      </c>
      <c r="I142" s="14">
        <v>0</v>
      </c>
      <c r="J142" s="14">
        <v>0</v>
      </c>
      <c r="K142" s="14">
        <v>0</v>
      </c>
      <c r="L142" s="14">
        <v>0</v>
      </c>
      <c r="M142" s="14">
        <v>0</v>
      </c>
      <c r="N142" s="14">
        <v>0</v>
      </c>
      <c r="O142" s="13">
        <v>0</v>
      </c>
      <c r="IV142" s="45"/>
    </row>
    <row r="143" spans="1:256" s="44" customFormat="1" ht="25.5" customHeight="1">
      <c r="A143" s="17">
        <v>345</v>
      </c>
      <c r="B143" s="16" t="s">
        <v>282</v>
      </c>
      <c r="C143" s="15">
        <f>SUM(D143:O143)</f>
        <v>29805.5205</v>
      </c>
      <c r="D143" s="14">
        <v>0</v>
      </c>
      <c r="E143" s="14">
        <v>0</v>
      </c>
      <c r="F143" s="14">
        <v>0</v>
      </c>
      <c r="G143" s="14">
        <v>0</v>
      </c>
      <c r="H143" s="14">
        <v>0</v>
      </c>
      <c r="I143" s="14">
        <f>28386.21*1.05</f>
        <v>29805.5205</v>
      </c>
      <c r="J143" s="14">
        <v>0</v>
      </c>
      <c r="K143" s="14">
        <v>0</v>
      </c>
      <c r="L143" s="14">
        <v>0</v>
      </c>
      <c r="M143" s="14">
        <v>0</v>
      </c>
      <c r="N143" s="14">
        <v>0</v>
      </c>
      <c r="O143" s="13">
        <v>0</v>
      </c>
      <c r="IV143" s="45"/>
    </row>
    <row r="144" spans="1:256" s="44" customFormat="1" ht="25.5" customHeight="1">
      <c r="A144" s="17">
        <v>346</v>
      </c>
      <c r="B144" s="16" t="s">
        <v>281</v>
      </c>
      <c r="C144" s="15">
        <f>SUM(D144:O144)</f>
        <v>0</v>
      </c>
      <c r="D144" s="14">
        <v>0</v>
      </c>
      <c r="E144" s="14">
        <v>0</v>
      </c>
      <c r="F144" s="14">
        <v>0</v>
      </c>
      <c r="G144" s="14">
        <v>0</v>
      </c>
      <c r="H144" s="14">
        <v>0</v>
      </c>
      <c r="I144" s="14">
        <v>0</v>
      </c>
      <c r="J144" s="14">
        <v>0</v>
      </c>
      <c r="K144" s="14">
        <v>0</v>
      </c>
      <c r="L144" s="14">
        <v>0</v>
      </c>
      <c r="M144" s="14">
        <v>0</v>
      </c>
      <c r="N144" s="14">
        <v>0</v>
      </c>
      <c r="O144" s="13">
        <v>0</v>
      </c>
      <c r="IV144" s="45"/>
    </row>
    <row r="145" spans="1:256" s="44" customFormat="1" ht="25.5" customHeight="1">
      <c r="A145" s="17">
        <v>347</v>
      </c>
      <c r="B145" s="16" t="s">
        <v>280</v>
      </c>
      <c r="C145" s="15">
        <f>SUM(D145:O145)</f>
        <v>1320000</v>
      </c>
      <c r="D145" s="14">
        <v>110000</v>
      </c>
      <c r="E145" s="14">
        <v>110000</v>
      </c>
      <c r="F145" s="14">
        <v>110000</v>
      </c>
      <c r="G145" s="14">
        <v>110000</v>
      </c>
      <c r="H145" s="14">
        <v>110000</v>
      </c>
      <c r="I145" s="14">
        <v>110000</v>
      </c>
      <c r="J145" s="14">
        <v>110000</v>
      </c>
      <c r="K145" s="14">
        <v>110000</v>
      </c>
      <c r="L145" s="14">
        <v>110000</v>
      </c>
      <c r="M145" s="14">
        <v>110000</v>
      </c>
      <c r="N145" s="14">
        <v>110000</v>
      </c>
      <c r="O145" s="14">
        <v>110000</v>
      </c>
      <c r="IV145" s="45"/>
    </row>
    <row r="146" spans="1:256" s="44" customFormat="1" ht="25.5" customHeight="1">
      <c r="A146" s="17">
        <v>348</v>
      </c>
      <c r="B146" s="16" t="s">
        <v>279</v>
      </c>
      <c r="C146" s="15">
        <f>SUM(D146:O146)</f>
        <v>0</v>
      </c>
      <c r="D146" s="14">
        <v>0</v>
      </c>
      <c r="E146" s="14">
        <v>0</v>
      </c>
      <c r="F146" s="14">
        <v>0</v>
      </c>
      <c r="G146" s="14">
        <v>0</v>
      </c>
      <c r="H146" s="14">
        <v>0</v>
      </c>
      <c r="I146" s="14">
        <v>0</v>
      </c>
      <c r="J146" s="14">
        <v>0</v>
      </c>
      <c r="K146" s="14">
        <v>0</v>
      </c>
      <c r="L146" s="14">
        <v>0</v>
      </c>
      <c r="M146" s="14">
        <v>0</v>
      </c>
      <c r="N146" s="14">
        <v>0</v>
      </c>
      <c r="O146" s="13">
        <v>0</v>
      </c>
      <c r="IV146" s="45"/>
    </row>
    <row r="147" spans="1:256" s="44" customFormat="1" ht="25.5" customHeight="1">
      <c r="A147" s="17">
        <v>349</v>
      </c>
      <c r="B147" s="16" t="s">
        <v>278</v>
      </c>
      <c r="C147" s="15">
        <f>SUM(D147:O147)</f>
        <v>0</v>
      </c>
      <c r="D147" s="14">
        <v>0</v>
      </c>
      <c r="E147" s="14">
        <v>0</v>
      </c>
      <c r="F147" s="14">
        <v>0</v>
      </c>
      <c r="G147" s="14">
        <v>0</v>
      </c>
      <c r="H147" s="14">
        <v>0</v>
      </c>
      <c r="I147" s="14">
        <v>0</v>
      </c>
      <c r="J147" s="14">
        <v>0</v>
      </c>
      <c r="K147" s="14">
        <v>0</v>
      </c>
      <c r="L147" s="14">
        <v>0</v>
      </c>
      <c r="M147" s="14">
        <v>0</v>
      </c>
      <c r="N147" s="14">
        <v>0</v>
      </c>
      <c r="O147" s="13">
        <v>0</v>
      </c>
      <c r="IV147" s="45"/>
    </row>
    <row r="148" spans="1:256" s="44" customFormat="1" ht="30">
      <c r="A148" s="26">
        <v>3500</v>
      </c>
      <c r="B148" s="25" t="s">
        <v>277</v>
      </c>
      <c r="C148" s="20">
        <f>SUM(D148:O148)</f>
        <v>1779600</v>
      </c>
      <c r="D148" s="19">
        <f>SUM(D149:D157)</f>
        <v>145800</v>
      </c>
      <c r="E148" s="19">
        <f>SUM(E149:E157)</f>
        <v>145800</v>
      </c>
      <c r="F148" s="19">
        <f>SUM(F149:F157)</f>
        <v>160800</v>
      </c>
      <c r="G148" s="19">
        <f>SUM(G149:G157)</f>
        <v>145800</v>
      </c>
      <c r="H148" s="19">
        <f>SUM(H149:H157)</f>
        <v>160800</v>
      </c>
      <c r="I148" s="19">
        <f>SUM(I149:I157)</f>
        <v>145800</v>
      </c>
      <c r="J148" s="19">
        <f>SUM(J149:J157)</f>
        <v>145800</v>
      </c>
      <c r="K148" s="19">
        <f>SUM(K149:K157)</f>
        <v>145800</v>
      </c>
      <c r="L148" s="19">
        <f>SUM(L149:L157)</f>
        <v>145800</v>
      </c>
      <c r="M148" s="19">
        <f>SUM(M149:M157)</f>
        <v>145800</v>
      </c>
      <c r="N148" s="19">
        <f>SUM(N149:N157)</f>
        <v>145800</v>
      </c>
      <c r="O148" s="18">
        <f>SUM(O149:O157)</f>
        <v>145800</v>
      </c>
      <c r="IV148" s="45"/>
    </row>
    <row r="149" spans="1:256" s="44" customFormat="1" ht="25.5" customHeight="1">
      <c r="A149" s="17">
        <v>351</v>
      </c>
      <c r="B149" s="16" t="s">
        <v>276</v>
      </c>
      <c r="C149" s="15">
        <f>SUM(D149:O149)</f>
        <v>48000</v>
      </c>
      <c r="D149" s="14">
        <v>4000</v>
      </c>
      <c r="E149" s="14">
        <v>4000</v>
      </c>
      <c r="F149" s="14">
        <v>4000</v>
      </c>
      <c r="G149" s="14">
        <v>4000</v>
      </c>
      <c r="H149" s="14">
        <v>4000</v>
      </c>
      <c r="I149" s="14">
        <v>4000</v>
      </c>
      <c r="J149" s="14">
        <v>4000</v>
      </c>
      <c r="K149" s="14">
        <v>4000</v>
      </c>
      <c r="L149" s="14">
        <v>4000</v>
      </c>
      <c r="M149" s="14">
        <v>4000</v>
      </c>
      <c r="N149" s="14">
        <v>4000</v>
      </c>
      <c r="O149" s="14">
        <v>4000</v>
      </c>
      <c r="IV149" s="45"/>
    </row>
    <row r="150" spans="1:256" s="44" customFormat="1" ht="25.5">
      <c r="A150" s="17">
        <v>352</v>
      </c>
      <c r="B150" s="16" t="s">
        <v>275</v>
      </c>
      <c r="C150" s="15">
        <f>SUM(D150:O150)</f>
        <v>33600</v>
      </c>
      <c r="D150" s="14">
        <v>2800</v>
      </c>
      <c r="E150" s="14">
        <v>2800</v>
      </c>
      <c r="F150" s="14">
        <v>2800</v>
      </c>
      <c r="G150" s="14">
        <v>2800</v>
      </c>
      <c r="H150" s="14">
        <v>2800</v>
      </c>
      <c r="I150" s="14">
        <v>2800</v>
      </c>
      <c r="J150" s="14">
        <v>2800</v>
      </c>
      <c r="K150" s="14">
        <v>2800</v>
      </c>
      <c r="L150" s="14">
        <v>2800</v>
      </c>
      <c r="M150" s="14">
        <v>2800</v>
      </c>
      <c r="N150" s="14">
        <v>2800</v>
      </c>
      <c r="O150" s="14">
        <v>2800</v>
      </c>
      <c r="IV150" s="45"/>
    </row>
    <row r="151" spans="1:256" s="44" customFormat="1" ht="25.5">
      <c r="A151" s="17">
        <v>353</v>
      </c>
      <c r="B151" s="16" t="s">
        <v>274</v>
      </c>
      <c r="C151" s="15">
        <f>SUM(D151:O151)</f>
        <v>24000</v>
      </c>
      <c r="D151" s="14">
        <v>2000</v>
      </c>
      <c r="E151" s="14">
        <v>2000</v>
      </c>
      <c r="F151" s="14">
        <v>2000</v>
      </c>
      <c r="G151" s="14">
        <v>2000</v>
      </c>
      <c r="H151" s="14">
        <v>2000</v>
      </c>
      <c r="I151" s="14">
        <v>2000</v>
      </c>
      <c r="J151" s="14">
        <v>2000</v>
      </c>
      <c r="K151" s="14">
        <v>2000</v>
      </c>
      <c r="L151" s="14">
        <v>2000</v>
      </c>
      <c r="M151" s="14">
        <v>2000</v>
      </c>
      <c r="N151" s="14">
        <v>2000</v>
      </c>
      <c r="O151" s="14">
        <v>2000</v>
      </c>
      <c r="IV151" s="45"/>
    </row>
    <row r="152" spans="1:256" s="44" customFormat="1" ht="25.5">
      <c r="A152" s="17">
        <v>354</v>
      </c>
      <c r="B152" s="16" t="s">
        <v>273</v>
      </c>
      <c r="C152" s="15">
        <f>SUM(D152:O152)</f>
        <v>0</v>
      </c>
      <c r="D152" s="14">
        <v>0</v>
      </c>
      <c r="E152" s="14">
        <v>0</v>
      </c>
      <c r="F152" s="14"/>
      <c r="G152" s="14">
        <v>0</v>
      </c>
      <c r="H152" s="14">
        <v>0</v>
      </c>
      <c r="I152" s="14">
        <v>0</v>
      </c>
      <c r="J152" s="14">
        <v>0</v>
      </c>
      <c r="K152" s="14">
        <v>0</v>
      </c>
      <c r="L152" s="14">
        <v>0</v>
      </c>
      <c r="M152" s="14">
        <v>0</v>
      </c>
      <c r="N152" s="14">
        <v>0</v>
      </c>
      <c r="O152" s="13">
        <v>0</v>
      </c>
      <c r="IV152" s="45"/>
    </row>
    <row r="153" spans="1:256" s="44" customFormat="1" ht="12.75">
      <c r="A153" s="17">
        <v>355</v>
      </c>
      <c r="B153" s="16" t="s">
        <v>272</v>
      </c>
      <c r="C153" s="15">
        <f>SUM(D153:O153)</f>
        <v>1080000</v>
      </c>
      <c r="D153" s="14">
        <v>90000</v>
      </c>
      <c r="E153" s="14">
        <v>90000</v>
      </c>
      <c r="F153" s="14">
        <v>90000</v>
      </c>
      <c r="G153" s="14">
        <v>90000</v>
      </c>
      <c r="H153" s="14">
        <v>90000</v>
      </c>
      <c r="I153" s="14">
        <v>90000</v>
      </c>
      <c r="J153" s="14">
        <v>90000</v>
      </c>
      <c r="K153" s="14">
        <v>90000</v>
      </c>
      <c r="L153" s="14">
        <v>90000</v>
      </c>
      <c r="M153" s="14">
        <v>90000</v>
      </c>
      <c r="N153" s="14">
        <v>90000</v>
      </c>
      <c r="O153" s="14">
        <v>90000</v>
      </c>
      <c r="IV153" s="45"/>
    </row>
    <row r="154" spans="1:256" s="44" customFormat="1" ht="25.5">
      <c r="A154" s="17">
        <v>356</v>
      </c>
      <c r="B154" s="16" t="s">
        <v>271</v>
      </c>
      <c r="C154" s="15">
        <f>SUM(D154:O154)</f>
        <v>0</v>
      </c>
      <c r="D154" s="14">
        <v>0</v>
      </c>
      <c r="E154" s="14">
        <v>0</v>
      </c>
      <c r="F154" s="14">
        <v>0</v>
      </c>
      <c r="G154" s="14">
        <v>0</v>
      </c>
      <c r="H154" s="14">
        <v>0</v>
      </c>
      <c r="I154" s="14">
        <v>0</v>
      </c>
      <c r="J154" s="14">
        <v>0</v>
      </c>
      <c r="K154" s="14">
        <v>0</v>
      </c>
      <c r="L154" s="14">
        <v>0</v>
      </c>
      <c r="M154" s="14">
        <v>0</v>
      </c>
      <c r="N154" s="14">
        <v>0</v>
      </c>
      <c r="O154" s="13">
        <v>0</v>
      </c>
      <c r="IV154" s="45"/>
    </row>
    <row r="155" spans="1:256" s="44" customFormat="1" ht="25.5">
      <c r="A155" s="17">
        <v>357</v>
      </c>
      <c r="B155" s="16" t="s">
        <v>270</v>
      </c>
      <c r="C155" s="15">
        <f>SUM(D155:O155)</f>
        <v>540000</v>
      </c>
      <c r="D155" s="14">
        <v>45000</v>
      </c>
      <c r="E155" s="14">
        <v>45000</v>
      </c>
      <c r="F155" s="14">
        <v>45000</v>
      </c>
      <c r="G155" s="14">
        <v>45000</v>
      </c>
      <c r="H155" s="14">
        <v>45000</v>
      </c>
      <c r="I155" s="14">
        <v>45000</v>
      </c>
      <c r="J155" s="14">
        <v>45000</v>
      </c>
      <c r="K155" s="14">
        <v>45000</v>
      </c>
      <c r="L155" s="14">
        <v>45000</v>
      </c>
      <c r="M155" s="14">
        <v>45000</v>
      </c>
      <c r="N155" s="14">
        <v>45000</v>
      </c>
      <c r="O155" s="14">
        <v>45000</v>
      </c>
      <c r="IV155" s="45"/>
    </row>
    <row r="156" spans="1:256" s="44" customFormat="1" ht="25.5" customHeight="1">
      <c r="A156" s="17">
        <v>358</v>
      </c>
      <c r="B156" s="16" t="s">
        <v>269</v>
      </c>
      <c r="C156" s="15">
        <f>SUM(D156:O156)</f>
        <v>24000</v>
      </c>
      <c r="D156" s="14">
        <v>2000</v>
      </c>
      <c r="E156" s="14">
        <v>2000</v>
      </c>
      <c r="F156" s="14">
        <v>2000</v>
      </c>
      <c r="G156" s="14">
        <v>2000</v>
      </c>
      <c r="H156" s="14">
        <v>2000</v>
      </c>
      <c r="I156" s="14">
        <v>2000</v>
      </c>
      <c r="J156" s="14">
        <v>2000</v>
      </c>
      <c r="K156" s="14">
        <v>2000</v>
      </c>
      <c r="L156" s="14">
        <v>2000</v>
      </c>
      <c r="M156" s="14">
        <v>2000</v>
      </c>
      <c r="N156" s="14">
        <v>2000</v>
      </c>
      <c r="O156" s="14">
        <v>2000</v>
      </c>
      <c r="IV156" s="45"/>
    </row>
    <row r="157" spans="1:256" s="44" customFormat="1" ht="25.5" customHeight="1">
      <c r="A157" s="17">
        <v>359</v>
      </c>
      <c r="B157" s="16" t="s">
        <v>268</v>
      </c>
      <c r="C157" s="15">
        <f>SUM(D157:O157)</f>
        <v>30000</v>
      </c>
      <c r="D157" s="14">
        <v>0</v>
      </c>
      <c r="E157" s="14"/>
      <c r="F157" s="14">
        <v>15000</v>
      </c>
      <c r="G157" s="14">
        <v>0</v>
      </c>
      <c r="H157" s="14">
        <v>15000</v>
      </c>
      <c r="I157" s="14">
        <v>0</v>
      </c>
      <c r="J157" s="14">
        <v>0</v>
      </c>
      <c r="K157" s="14">
        <v>0</v>
      </c>
      <c r="L157" s="14">
        <v>0</v>
      </c>
      <c r="M157" s="14"/>
      <c r="N157" s="14">
        <v>0</v>
      </c>
      <c r="O157" s="13">
        <v>0</v>
      </c>
      <c r="IV157" s="45"/>
    </row>
    <row r="158" spans="1:256" s="44" customFormat="1" ht="25.5" customHeight="1">
      <c r="A158" s="26">
        <v>3600</v>
      </c>
      <c r="B158" s="25" t="s">
        <v>267</v>
      </c>
      <c r="C158" s="20">
        <f>SUM(D158:O158)</f>
        <v>132200</v>
      </c>
      <c r="D158" s="19">
        <f>SUM(D159:D165)</f>
        <v>10800</v>
      </c>
      <c r="E158" s="19">
        <f>SUM(E159:E165)</f>
        <v>10800</v>
      </c>
      <c r="F158" s="19">
        <f>SUM(F159:F165)</f>
        <v>10800</v>
      </c>
      <c r="G158" s="19">
        <f>SUM(G159:G165)</f>
        <v>10800</v>
      </c>
      <c r="H158" s="19">
        <f>SUM(H159:H165)</f>
        <v>11450</v>
      </c>
      <c r="I158" s="19">
        <f>SUM(I159:I165)</f>
        <v>10800</v>
      </c>
      <c r="J158" s="19">
        <f>SUM(J159:J165)</f>
        <v>10800</v>
      </c>
      <c r="K158" s="19">
        <f>SUM(K159:K165)</f>
        <v>10800</v>
      </c>
      <c r="L158" s="19">
        <f>SUM(L159:L165)</f>
        <v>11450</v>
      </c>
      <c r="M158" s="19">
        <f>SUM(M159:M165)</f>
        <v>10800</v>
      </c>
      <c r="N158" s="19">
        <f>SUM(N159:N165)</f>
        <v>10800</v>
      </c>
      <c r="O158" s="18">
        <f>SUM(O159:O165)</f>
        <v>12100</v>
      </c>
      <c r="IV158" s="45"/>
    </row>
    <row r="159" spans="1:256" s="44" customFormat="1" ht="38.25">
      <c r="A159" s="17">
        <v>361</v>
      </c>
      <c r="B159" s="16" t="s">
        <v>266</v>
      </c>
      <c r="C159" s="15">
        <f>SUM(D159:O159)</f>
        <v>129600</v>
      </c>
      <c r="D159" s="14">
        <v>10800</v>
      </c>
      <c r="E159" s="14">
        <v>10800</v>
      </c>
      <c r="F159" s="14">
        <v>10800</v>
      </c>
      <c r="G159" s="14">
        <v>10800</v>
      </c>
      <c r="H159" s="14">
        <v>10800</v>
      </c>
      <c r="I159" s="14">
        <v>10800</v>
      </c>
      <c r="J159" s="14">
        <v>10800</v>
      </c>
      <c r="K159" s="14">
        <v>10800</v>
      </c>
      <c r="L159" s="14">
        <v>10800</v>
      </c>
      <c r="M159" s="14">
        <v>10800</v>
      </c>
      <c r="N159" s="14">
        <v>10800</v>
      </c>
      <c r="O159" s="14">
        <v>10800</v>
      </c>
      <c r="IV159" s="45"/>
    </row>
    <row r="160" spans="1:256" s="44" customFormat="1" ht="38.25">
      <c r="A160" s="17">
        <v>362</v>
      </c>
      <c r="B160" s="16" t="s">
        <v>265</v>
      </c>
      <c r="C160" s="15">
        <f>SUM(D160:O160)</f>
        <v>0</v>
      </c>
      <c r="D160" s="14">
        <v>0</v>
      </c>
      <c r="E160" s="14">
        <v>0</v>
      </c>
      <c r="F160" s="14">
        <v>0</v>
      </c>
      <c r="G160" s="14">
        <v>0</v>
      </c>
      <c r="H160" s="14">
        <v>0</v>
      </c>
      <c r="I160" s="14">
        <v>0</v>
      </c>
      <c r="J160" s="14">
        <v>0</v>
      </c>
      <c r="K160" s="14">
        <v>0</v>
      </c>
      <c r="L160" s="14">
        <v>0</v>
      </c>
      <c r="M160" s="14">
        <v>0</v>
      </c>
      <c r="N160" s="14"/>
      <c r="O160" s="13">
        <v>0</v>
      </c>
      <c r="IV160" s="45"/>
    </row>
    <row r="161" spans="1:256" s="44" customFormat="1" ht="25.5">
      <c r="A161" s="17">
        <v>363</v>
      </c>
      <c r="B161" s="16" t="s">
        <v>264</v>
      </c>
      <c r="C161" s="15">
        <f>SUM(D161:O161)</f>
        <v>0</v>
      </c>
      <c r="D161" s="14">
        <v>0</v>
      </c>
      <c r="E161" s="14">
        <v>0</v>
      </c>
      <c r="F161" s="14">
        <v>0</v>
      </c>
      <c r="G161" s="14">
        <v>0</v>
      </c>
      <c r="H161" s="14">
        <v>0</v>
      </c>
      <c r="I161" s="14">
        <v>0</v>
      </c>
      <c r="J161" s="14">
        <v>0</v>
      </c>
      <c r="K161" s="14">
        <v>0</v>
      </c>
      <c r="L161" s="14">
        <v>0</v>
      </c>
      <c r="M161" s="14">
        <v>0</v>
      </c>
      <c r="N161" s="14">
        <v>0</v>
      </c>
      <c r="O161" s="13">
        <v>0</v>
      </c>
      <c r="IV161" s="45"/>
    </row>
    <row r="162" spans="1:256" s="44" customFormat="1" ht="25.5" customHeight="1">
      <c r="A162" s="17">
        <v>364</v>
      </c>
      <c r="B162" s="16" t="s">
        <v>263</v>
      </c>
      <c r="C162" s="15">
        <f>SUM(D162:O162)</f>
        <v>2600</v>
      </c>
      <c r="D162" s="14"/>
      <c r="E162" s="14"/>
      <c r="F162" s="14">
        <v>0</v>
      </c>
      <c r="G162" s="14">
        <v>0</v>
      </c>
      <c r="H162" s="14">
        <v>650</v>
      </c>
      <c r="I162" s="14">
        <v>0</v>
      </c>
      <c r="J162" s="14">
        <v>0</v>
      </c>
      <c r="K162" s="14"/>
      <c r="L162" s="14">
        <v>650</v>
      </c>
      <c r="M162" s="14">
        <v>0</v>
      </c>
      <c r="N162" s="14">
        <v>0</v>
      </c>
      <c r="O162" s="13">
        <v>1300</v>
      </c>
      <c r="IV162" s="45"/>
    </row>
    <row r="163" spans="1:256" s="44" customFormat="1" ht="25.5" customHeight="1">
      <c r="A163" s="17">
        <v>365</v>
      </c>
      <c r="B163" s="16" t="s">
        <v>262</v>
      </c>
      <c r="C163" s="15">
        <f>SUM(D163:O163)</f>
        <v>0</v>
      </c>
      <c r="D163" s="14">
        <v>0</v>
      </c>
      <c r="E163" s="14">
        <v>0</v>
      </c>
      <c r="F163" s="14">
        <v>0</v>
      </c>
      <c r="G163" s="14">
        <v>0</v>
      </c>
      <c r="H163" s="14">
        <v>0</v>
      </c>
      <c r="I163" s="14">
        <v>0</v>
      </c>
      <c r="J163" s="14">
        <v>0</v>
      </c>
      <c r="K163" s="14">
        <v>0</v>
      </c>
      <c r="L163" s="14">
        <v>0</v>
      </c>
      <c r="M163" s="14"/>
      <c r="N163" s="14">
        <v>0</v>
      </c>
      <c r="O163" s="13">
        <v>0</v>
      </c>
      <c r="IV163" s="45"/>
    </row>
    <row r="164" spans="1:256" s="44" customFormat="1" ht="25.5">
      <c r="A164" s="17">
        <v>366</v>
      </c>
      <c r="B164" s="16" t="s">
        <v>261</v>
      </c>
      <c r="C164" s="15">
        <f>SUM(D164:O164)</f>
        <v>0</v>
      </c>
      <c r="D164" s="14">
        <v>0</v>
      </c>
      <c r="E164" s="14">
        <v>0</v>
      </c>
      <c r="F164" s="14">
        <v>0</v>
      </c>
      <c r="G164" s="14">
        <v>0</v>
      </c>
      <c r="H164" s="14">
        <v>0</v>
      </c>
      <c r="I164" s="14">
        <v>0</v>
      </c>
      <c r="J164" s="14">
        <v>0</v>
      </c>
      <c r="K164" s="14">
        <v>0</v>
      </c>
      <c r="L164" s="14">
        <v>0</v>
      </c>
      <c r="M164" s="14">
        <v>0</v>
      </c>
      <c r="N164" s="14">
        <v>0</v>
      </c>
      <c r="O164" s="13">
        <v>0</v>
      </c>
      <c r="IV164" s="45"/>
    </row>
    <row r="165" spans="1:256" s="44" customFormat="1" ht="25.5" customHeight="1">
      <c r="A165" s="17">
        <v>369</v>
      </c>
      <c r="B165" s="16" t="s">
        <v>260</v>
      </c>
      <c r="C165" s="15">
        <f>SUM(D165:O165)</f>
        <v>0</v>
      </c>
      <c r="D165" s="14">
        <v>0</v>
      </c>
      <c r="E165" s="14">
        <v>0</v>
      </c>
      <c r="F165" s="14">
        <v>0</v>
      </c>
      <c r="G165" s="14">
        <v>0</v>
      </c>
      <c r="H165" s="14">
        <v>0</v>
      </c>
      <c r="I165" s="14">
        <v>0</v>
      </c>
      <c r="J165" s="14">
        <v>0</v>
      </c>
      <c r="K165" s="14">
        <v>0</v>
      </c>
      <c r="L165" s="14">
        <v>0</v>
      </c>
      <c r="M165" s="14">
        <v>0</v>
      </c>
      <c r="N165" s="14">
        <v>0</v>
      </c>
      <c r="O165" s="13">
        <v>0</v>
      </c>
      <c r="IV165" s="45"/>
    </row>
    <row r="166" spans="1:256" s="44" customFormat="1" ht="25.5" customHeight="1">
      <c r="A166" s="26">
        <v>3700</v>
      </c>
      <c r="B166" s="25" t="s">
        <v>259</v>
      </c>
      <c r="C166" s="20">
        <f>SUM(D166:O166)</f>
        <v>971300</v>
      </c>
      <c r="D166" s="19">
        <f>SUM(D167:D175)</f>
        <v>125500</v>
      </c>
      <c r="E166" s="19">
        <f>SUM(E167:E175)</f>
        <v>75500</v>
      </c>
      <c r="F166" s="19">
        <f>SUM(F167:F175)</f>
        <v>79325</v>
      </c>
      <c r="G166" s="19">
        <f>SUM(G167:G175)</f>
        <v>75500</v>
      </c>
      <c r="H166" s="19">
        <f>SUM(H167:H175)</f>
        <v>75500</v>
      </c>
      <c r="I166" s="19">
        <f>SUM(I167:I175)</f>
        <v>79325</v>
      </c>
      <c r="J166" s="19">
        <f>SUM(J167:J175)</f>
        <v>75500</v>
      </c>
      <c r="K166" s="19">
        <f>SUM(K167:K175)</f>
        <v>75500</v>
      </c>
      <c r="L166" s="19">
        <f>SUM(L167:L175)</f>
        <v>79325</v>
      </c>
      <c r="M166" s="19">
        <f>SUM(M167:M175)</f>
        <v>75500</v>
      </c>
      <c r="N166" s="19">
        <f>SUM(N167:N175)</f>
        <v>75500</v>
      </c>
      <c r="O166" s="18">
        <f>SUM(O167:O175)</f>
        <v>79325</v>
      </c>
      <c r="IV166" s="45"/>
    </row>
    <row r="167" spans="1:256" s="44" customFormat="1" ht="25.5" customHeight="1">
      <c r="A167" s="17">
        <v>371</v>
      </c>
      <c r="B167" s="16" t="s">
        <v>258</v>
      </c>
      <c r="C167" s="15">
        <f>SUM(D167:O167)</f>
        <v>15300</v>
      </c>
      <c r="D167" s="14"/>
      <c r="E167" s="14"/>
      <c r="F167" s="14">
        <v>3825</v>
      </c>
      <c r="G167" s="14">
        <v>0</v>
      </c>
      <c r="H167" s="14">
        <v>0</v>
      </c>
      <c r="I167" s="14">
        <v>3825</v>
      </c>
      <c r="J167" s="14">
        <v>0</v>
      </c>
      <c r="K167" s="14"/>
      <c r="L167" s="14">
        <v>3825</v>
      </c>
      <c r="M167" s="14">
        <v>0</v>
      </c>
      <c r="N167" s="14">
        <v>0</v>
      </c>
      <c r="O167" s="13">
        <v>3825</v>
      </c>
      <c r="IV167" s="45"/>
    </row>
    <row r="168" spans="1:256" s="44" customFormat="1" ht="25.5" customHeight="1">
      <c r="A168" s="17">
        <v>372</v>
      </c>
      <c r="B168" s="16" t="s">
        <v>257</v>
      </c>
      <c r="C168" s="15">
        <f>SUM(D168:O168)</f>
        <v>126000</v>
      </c>
      <c r="D168" s="14">
        <v>10500</v>
      </c>
      <c r="E168" s="14">
        <v>10500</v>
      </c>
      <c r="F168" s="14">
        <v>10500</v>
      </c>
      <c r="G168" s="14">
        <v>10500</v>
      </c>
      <c r="H168" s="14">
        <v>10500</v>
      </c>
      <c r="I168" s="14">
        <v>10500</v>
      </c>
      <c r="J168" s="14">
        <v>10500</v>
      </c>
      <c r="K168" s="14">
        <v>10500</v>
      </c>
      <c r="L168" s="14">
        <v>10500</v>
      </c>
      <c r="M168" s="14">
        <v>10500</v>
      </c>
      <c r="N168" s="14">
        <v>10500</v>
      </c>
      <c r="O168" s="14">
        <v>10500</v>
      </c>
      <c r="IV168" s="45"/>
    </row>
    <row r="169" spans="1:256" s="44" customFormat="1" ht="25.5" customHeight="1">
      <c r="A169" s="17">
        <v>373</v>
      </c>
      <c r="B169" s="16" t="s">
        <v>256</v>
      </c>
      <c r="C169" s="15">
        <f>SUM(D169:O169)</f>
        <v>0</v>
      </c>
      <c r="D169" s="14">
        <v>0</v>
      </c>
      <c r="E169" s="14">
        <v>0</v>
      </c>
      <c r="F169" s="14">
        <v>0</v>
      </c>
      <c r="G169" s="14">
        <v>0</v>
      </c>
      <c r="H169" s="14">
        <v>0</v>
      </c>
      <c r="I169" s="14">
        <v>0</v>
      </c>
      <c r="J169" s="14">
        <v>0</v>
      </c>
      <c r="K169" s="14">
        <v>0</v>
      </c>
      <c r="L169" s="14">
        <v>0</v>
      </c>
      <c r="M169" s="14">
        <v>0</v>
      </c>
      <c r="N169" s="14">
        <v>0</v>
      </c>
      <c r="O169" s="13">
        <v>0</v>
      </c>
      <c r="IV169" s="45"/>
    </row>
    <row r="170" spans="1:256" s="44" customFormat="1" ht="25.5" customHeight="1">
      <c r="A170" s="17">
        <v>374</v>
      </c>
      <c r="B170" s="16" t="s">
        <v>255</v>
      </c>
      <c r="C170" s="15">
        <f>SUM(D170:O170)</f>
        <v>0</v>
      </c>
      <c r="D170" s="14">
        <v>0</v>
      </c>
      <c r="E170" s="14">
        <v>0</v>
      </c>
      <c r="F170" s="14">
        <v>0</v>
      </c>
      <c r="G170" s="14">
        <v>0</v>
      </c>
      <c r="H170" s="14">
        <v>0</v>
      </c>
      <c r="I170" s="14">
        <v>0</v>
      </c>
      <c r="J170" s="14">
        <v>0</v>
      </c>
      <c r="K170" s="14">
        <v>0</v>
      </c>
      <c r="L170" s="14">
        <v>0</v>
      </c>
      <c r="M170" s="14">
        <v>0</v>
      </c>
      <c r="N170" s="14">
        <v>0</v>
      </c>
      <c r="O170" s="13">
        <v>0</v>
      </c>
      <c r="IV170" s="45"/>
    </row>
    <row r="171" spans="1:256" s="44" customFormat="1" ht="25.5" customHeight="1">
      <c r="A171" s="17">
        <v>375</v>
      </c>
      <c r="B171" s="16" t="s">
        <v>254</v>
      </c>
      <c r="C171" s="15">
        <f>SUM(D171:O171)</f>
        <v>480000</v>
      </c>
      <c r="D171" s="14">
        <v>40000</v>
      </c>
      <c r="E171" s="14">
        <v>40000</v>
      </c>
      <c r="F171" s="14">
        <v>40000</v>
      </c>
      <c r="G171" s="14">
        <v>40000</v>
      </c>
      <c r="H171" s="14">
        <v>40000</v>
      </c>
      <c r="I171" s="14">
        <v>40000</v>
      </c>
      <c r="J171" s="14">
        <v>40000</v>
      </c>
      <c r="K171" s="14">
        <v>40000</v>
      </c>
      <c r="L171" s="14">
        <v>40000</v>
      </c>
      <c r="M171" s="14">
        <v>40000</v>
      </c>
      <c r="N171" s="14">
        <v>40000</v>
      </c>
      <c r="O171" s="14">
        <v>40000</v>
      </c>
      <c r="IV171" s="45"/>
    </row>
    <row r="172" spans="1:256" s="44" customFormat="1" ht="25.5" customHeight="1">
      <c r="A172" s="17">
        <v>376</v>
      </c>
      <c r="B172" s="16" t="s">
        <v>253</v>
      </c>
      <c r="C172" s="15">
        <f>SUM(D172:O172)</f>
        <v>50000</v>
      </c>
      <c r="D172" s="14">
        <v>50000</v>
      </c>
      <c r="E172" s="14">
        <v>0</v>
      </c>
      <c r="F172" s="14">
        <v>0</v>
      </c>
      <c r="G172" s="14">
        <v>0</v>
      </c>
      <c r="H172" s="14">
        <v>0</v>
      </c>
      <c r="I172" s="14">
        <v>0</v>
      </c>
      <c r="J172" s="14">
        <v>0</v>
      </c>
      <c r="K172" s="14">
        <v>0</v>
      </c>
      <c r="L172" s="14">
        <v>0</v>
      </c>
      <c r="M172" s="14">
        <v>0</v>
      </c>
      <c r="N172" s="14">
        <v>0</v>
      </c>
      <c r="O172" s="13">
        <v>0</v>
      </c>
      <c r="IV172" s="45"/>
    </row>
    <row r="173" spans="1:256" s="44" customFormat="1" ht="25.5" customHeight="1">
      <c r="A173" s="17">
        <v>377</v>
      </c>
      <c r="B173" s="16" t="s">
        <v>252</v>
      </c>
      <c r="C173" s="15">
        <f>SUM(D173:O173)</f>
        <v>0</v>
      </c>
      <c r="D173" s="14">
        <v>0</v>
      </c>
      <c r="E173" s="14">
        <v>0</v>
      </c>
      <c r="F173" s="14">
        <v>0</v>
      </c>
      <c r="G173" s="14">
        <v>0</v>
      </c>
      <c r="H173" s="14">
        <v>0</v>
      </c>
      <c r="I173" s="14">
        <v>0</v>
      </c>
      <c r="J173" s="14">
        <v>0</v>
      </c>
      <c r="K173" s="14">
        <v>0</v>
      </c>
      <c r="L173" s="14">
        <v>0</v>
      </c>
      <c r="M173" s="14">
        <v>0</v>
      </c>
      <c r="N173" s="14">
        <v>0</v>
      </c>
      <c r="O173" s="13">
        <v>0</v>
      </c>
      <c r="IV173" s="45"/>
    </row>
    <row r="174" spans="1:256" s="44" customFormat="1" ht="25.5" customHeight="1">
      <c r="A174" s="17">
        <v>378</v>
      </c>
      <c r="B174" s="16" t="s">
        <v>251</v>
      </c>
      <c r="C174" s="15">
        <f>SUM(D174:O174)</f>
        <v>0</v>
      </c>
      <c r="D174" s="14"/>
      <c r="E174" s="14">
        <v>0</v>
      </c>
      <c r="F174" s="14">
        <v>0</v>
      </c>
      <c r="G174" s="14">
        <v>0</v>
      </c>
      <c r="H174" s="14">
        <v>0</v>
      </c>
      <c r="I174" s="14">
        <v>0</v>
      </c>
      <c r="J174" s="14">
        <v>0</v>
      </c>
      <c r="K174" s="14">
        <v>0</v>
      </c>
      <c r="L174" s="14">
        <v>0</v>
      </c>
      <c r="M174" s="14">
        <v>0</v>
      </c>
      <c r="N174" s="14">
        <v>0</v>
      </c>
      <c r="O174" s="13">
        <v>0</v>
      </c>
      <c r="IV174" s="45"/>
    </row>
    <row r="175" spans="1:256" s="44" customFormat="1" ht="25.5" customHeight="1">
      <c r="A175" s="17">
        <v>379</v>
      </c>
      <c r="B175" s="16" t="s">
        <v>250</v>
      </c>
      <c r="C175" s="15">
        <f>SUM(D175:O175)</f>
        <v>300000</v>
      </c>
      <c r="D175" s="14">
        <v>25000</v>
      </c>
      <c r="E175" s="14">
        <v>25000</v>
      </c>
      <c r="F175" s="14">
        <v>25000</v>
      </c>
      <c r="G175" s="14">
        <v>25000</v>
      </c>
      <c r="H175" s="14">
        <v>25000</v>
      </c>
      <c r="I175" s="14">
        <v>25000</v>
      </c>
      <c r="J175" s="14">
        <v>25000</v>
      </c>
      <c r="K175" s="14">
        <v>25000</v>
      </c>
      <c r="L175" s="14">
        <v>25000</v>
      </c>
      <c r="M175" s="14">
        <v>25000</v>
      </c>
      <c r="N175" s="14">
        <v>25000</v>
      </c>
      <c r="O175" s="14">
        <v>25000</v>
      </c>
      <c r="IV175" s="45"/>
    </row>
    <row r="176" spans="1:256" s="44" customFormat="1" ht="25.5" customHeight="1">
      <c r="A176" s="26">
        <v>3800</v>
      </c>
      <c r="B176" s="25" t="s">
        <v>249</v>
      </c>
      <c r="C176" s="20">
        <f>SUM(D176:O176)</f>
        <v>1640855.4519999998</v>
      </c>
      <c r="D176" s="19">
        <f>SUM(D177:D181)</f>
        <v>130000</v>
      </c>
      <c r="E176" s="19">
        <f>SUM(E177:E181)</f>
        <v>133150</v>
      </c>
      <c r="F176" s="19">
        <f>SUM(F177:F181)</f>
        <v>130000</v>
      </c>
      <c r="G176" s="19">
        <f>SUM(G177:G181)</f>
        <v>130000</v>
      </c>
      <c r="H176" s="19">
        <f>SUM(H177:H181)</f>
        <v>130000</v>
      </c>
      <c r="I176" s="19">
        <f>SUM(I177:I181)</f>
        <v>130000</v>
      </c>
      <c r="J176" s="19">
        <f>SUM(J177:J181)</f>
        <v>130000</v>
      </c>
      <c r="K176" s="19">
        <f>SUM(K177:K181)</f>
        <v>130000</v>
      </c>
      <c r="L176" s="19">
        <f>SUM(L177:L181)</f>
        <v>191905.36</v>
      </c>
      <c r="M176" s="19">
        <f>SUM(M177:M181)</f>
        <v>132885.3</v>
      </c>
      <c r="N176" s="19">
        <f>SUM(N177:N181)</f>
        <v>142914.792</v>
      </c>
      <c r="O176" s="18">
        <f>SUM(O177:O181)</f>
        <v>130000</v>
      </c>
      <c r="IV176" s="45"/>
    </row>
    <row r="177" spans="1:256" s="44" customFormat="1" ht="25.5" customHeight="1">
      <c r="A177" s="17">
        <v>381</v>
      </c>
      <c r="B177" s="16" t="s">
        <v>248</v>
      </c>
      <c r="C177" s="15">
        <f>SUM(D177:O177)</f>
        <v>80855.452</v>
      </c>
      <c r="D177" s="14">
        <v>0</v>
      </c>
      <c r="E177" s="14">
        <f>3000*1.05</f>
        <v>3150</v>
      </c>
      <c r="F177" s="14">
        <v>0</v>
      </c>
      <c r="G177" s="14">
        <v>0</v>
      </c>
      <c r="H177" s="14">
        <v>0</v>
      </c>
      <c r="I177" s="14">
        <v>0</v>
      </c>
      <c r="J177" s="14">
        <v>0</v>
      </c>
      <c r="K177" s="14">
        <v>0</v>
      </c>
      <c r="L177" s="14">
        <f>56277.6*1.1</f>
        <v>61905.36</v>
      </c>
      <c r="M177" s="14">
        <f>2623*1.1</f>
        <v>2885.3</v>
      </c>
      <c r="N177" s="14">
        <f>11740.72*1.1</f>
        <v>12914.792</v>
      </c>
      <c r="O177" s="13">
        <v>0</v>
      </c>
      <c r="IV177" s="45"/>
    </row>
    <row r="178" spans="1:256" s="44" customFormat="1" ht="25.5" customHeight="1">
      <c r="A178" s="17">
        <v>382</v>
      </c>
      <c r="B178" s="16" t="s">
        <v>247</v>
      </c>
      <c r="C178" s="15">
        <f>SUM(D178:O178)</f>
        <v>1560000</v>
      </c>
      <c r="D178" s="14">
        <v>130000</v>
      </c>
      <c r="E178" s="14">
        <v>130000</v>
      </c>
      <c r="F178" s="14">
        <v>130000</v>
      </c>
      <c r="G178" s="14">
        <v>130000</v>
      </c>
      <c r="H178" s="14">
        <v>130000</v>
      </c>
      <c r="I178" s="14">
        <v>130000</v>
      </c>
      <c r="J178" s="14">
        <v>130000</v>
      </c>
      <c r="K178" s="14">
        <v>130000</v>
      </c>
      <c r="L178" s="14">
        <v>130000</v>
      </c>
      <c r="M178" s="14">
        <v>130000</v>
      </c>
      <c r="N178" s="14">
        <v>130000</v>
      </c>
      <c r="O178" s="14">
        <v>130000</v>
      </c>
      <c r="IV178" s="45"/>
    </row>
    <row r="179" spans="1:256" s="44" customFormat="1" ht="25.5" customHeight="1">
      <c r="A179" s="17">
        <v>383</v>
      </c>
      <c r="B179" s="16" t="s">
        <v>246</v>
      </c>
      <c r="C179" s="15">
        <f>SUM(D179:O179)</f>
        <v>0</v>
      </c>
      <c r="D179" s="14">
        <v>0</v>
      </c>
      <c r="E179" s="14">
        <v>0</v>
      </c>
      <c r="F179" s="14">
        <v>0</v>
      </c>
      <c r="G179" s="14">
        <v>0</v>
      </c>
      <c r="H179" s="14">
        <v>0</v>
      </c>
      <c r="I179" s="14">
        <v>0</v>
      </c>
      <c r="J179" s="14">
        <v>0</v>
      </c>
      <c r="K179" s="14">
        <v>0</v>
      </c>
      <c r="L179" s="14">
        <v>0</v>
      </c>
      <c r="M179" s="14">
        <v>0</v>
      </c>
      <c r="N179" s="14">
        <v>0</v>
      </c>
      <c r="O179" s="13">
        <v>0</v>
      </c>
      <c r="IV179" s="45"/>
    </row>
    <row r="180" spans="1:256" s="44" customFormat="1" ht="25.5" customHeight="1">
      <c r="A180" s="17">
        <v>384</v>
      </c>
      <c r="B180" s="16" t="s">
        <v>245</v>
      </c>
      <c r="C180" s="15">
        <f>SUM(D180:O180)</f>
        <v>0</v>
      </c>
      <c r="D180" s="14">
        <v>0</v>
      </c>
      <c r="E180" s="14">
        <v>0</v>
      </c>
      <c r="F180" s="14">
        <v>0</v>
      </c>
      <c r="G180" s="14">
        <v>0</v>
      </c>
      <c r="H180" s="14">
        <v>0</v>
      </c>
      <c r="I180" s="14">
        <v>0</v>
      </c>
      <c r="J180" s="14">
        <v>0</v>
      </c>
      <c r="K180" s="14">
        <v>0</v>
      </c>
      <c r="L180" s="14">
        <v>0</v>
      </c>
      <c r="M180" s="14">
        <v>0</v>
      </c>
      <c r="N180" s="14">
        <v>0</v>
      </c>
      <c r="O180" s="13">
        <v>0</v>
      </c>
      <c r="IV180" s="45"/>
    </row>
    <row r="181" spans="1:256" s="44" customFormat="1" ht="25.5" customHeight="1">
      <c r="A181" s="17">
        <v>385</v>
      </c>
      <c r="B181" s="16" t="s">
        <v>244</v>
      </c>
      <c r="C181" s="15">
        <f>SUM(D181:O181)</f>
        <v>0</v>
      </c>
      <c r="D181" s="14">
        <v>0</v>
      </c>
      <c r="E181" s="14">
        <v>0</v>
      </c>
      <c r="F181" s="14">
        <v>0</v>
      </c>
      <c r="G181" s="14">
        <v>0</v>
      </c>
      <c r="H181" s="14">
        <v>0</v>
      </c>
      <c r="I181" s="14">
        <v>0</v>
      </c>
      <c r="J181" s="14">
        <v>0</v>
      </c>
      <c r="K181" s="14">
        <v>0</v>
      </c>
      <c r="L181" s="14">
        <v>0</v>
      </c>
      <c r="M181" s="14">
        <v>0</v>
      </c>
      <c r="N181" s="14">
        <v>0</v>
      </c>
      <c r="O181" s="13">
        <v>0</v>
      </c>
      <c r="IV181" s="45"/>
    </row>
    <row r="182" spans="1:256" s="44" customFormat="1" ht="25.5" customHeight="1">
      <c r="A182" s="26">
        <v>3900</v>
      </c>
      <c r="B182" s="25" t="s">
        <v>243</v>
      </c>
      <c r="C182" s="20">
        <f>SUM(D182:O182)</f>
        <v>548375</v>
      </c>
      <c r="D182" s="19">
        <f>SUM(D183:D191)</f>
        <v>90000</v>
      </c>
      <c r="E182" s="19">
        <f>SUM(E183:E191)</f>
        <v>40000</v>
      </c>
      <c r="F182" s="19">
        <f>SUM(F183:F191)</f>
        <v>40000</v>
      </c>
      <c r="G182" s="19">
        <f>SUM(G183:G191)</f>
        <v>40000</v>
      </c>
      <c r="H182" s="19">
        <f>SUM(H183:H191)</f>
        <v>40000</v>
      </c>
      <c r="I182" s="19">
        <f>SUM(I183:I191)</f>
        <v>40000</v>
      </c>
      <c r="J182" s="19">
        <f>SUM(J183:J191)</f>
        <v>58375</v>
      </c>
      <c r="K182" s="19">
        <f>SUM(K183:K191)</f>
        <v>40000</v>
      </c>
      <c r="L182" s="19">
        <f>SUM(L183:L191)</f>
        <v>40000</v>
      </c>
      <c r="M182" s="19">
        <f>SUM(M183:M191)</f>
        <v>40000</v>
      </c>
      <c r="N182" s="19">
        <f>SUM(N183:N191)</f>
        <v>40000</v>
      </c>
      <c r="O182" s="18">
        <f>SUM(O183:O191)</f>
        <v>40000</v>
      </c>
      <c r="IV182" s="45"/>
    </row>
    <row r="183" spans="1:256" s="44" customFormat="1" ht="25.5" customHeight="1">
      <c r="A183" s="17">
        <v>391</v>
      </c>
      <c r="B183" s="16" t="s">
        <v>242</v>
      </c>
      <c r="C183" s="15">
        <f>SUM(D183:O183)</f>
        <v>50000</v>
      </c>
      <c r="D183" s="14">
        <v>50000</v>
      </c>
      <c r="E183" s="14">
        <v>0</v>
      </c>
      <c r="F183" s="14">
        <v>0</v>
      </c>
      <c r="G183" s="14">
        <v>0</v>
      </c>
      <c r="H183" s="14">
        <v>0</v>
      </c>
      <c r="I183" s="14">
        <v>0</v>
      </c>
      <c r="J183" s="14">
        <v>0</v>
      </c>
      <c r="K183" s="14">
        <v>0</v>
      </c>
      <c r="L183" s="14">
        <v>0</v>
      </c>
      <c r="M183" s="14">
        <v>0</v>
      </c>
      <c r="N183" s="14">
        <v>0</v>
      </c>
      <c r="O183" s="13">
        <v>0</v>
      </c>
      <c r="IV183" s="45"/>
    </row>
    <row r="184" spans="1:256" s="44" customFormat="1" ht="25.5" customHeight="1">
      <c r="A184" s="17">
        <v>392</v>
      </c>
      <c r="B184" s="16" t="s">
        <v>241</v>
      </c>
      <c r="C184" s="15">
        <f>SUM(D184:O184)</f>
        <v>480000</v>
      </c>
      <c r="D184" s="14">
        <v>40000</v>
      </c>
      <c r="E184" s="14">
        <v>40000</v>
      </c>
      <c r="F184" s="14">
        <v>40000</v>
      </c>
      <c r="G184" s="14">
        <v>40000</v>
      </c>
      <c r="H184" s="14">
        <v>40000</v>
      </c>
      <c r="I184" s="14">
        <v>40000</v>
      </c>
      <c r="J184" s="14">
        <v>40000</v>
      </c>
      <c r="K184" s="14">
        <v>40000</v>
      </c>
      <c r="L184" s="14">
        <v>40000</v>
      </c>
      <c r="M184" s="14">
        <v>40000</v>
      </c>
      <c r="N184" s="14">
        <v>40000</v>
      </c>
      <c r="O184" s="14">
        <v>40000</v>
      </c>
      <c r="IV184" s="45"/>
    </row>
    <row r="185" spans="1:256" s="44" customFormat="1" ht="25.5" customHeight="1">
      <c r="A185" s="17">
        <v>393</v>
      </c>
      <c r="B185" s="16" t="s">
        <v>240</v>
      </c>
      <c r="C185" s="15">
        <f>SUM(D185:O185)</f>
        <v>0</v>
      </c>
      <c r="D185" s="14">
        <v>0</v>
      </c>
      <c r="E185" s="14">
        <v>0</v>
      </c>
      <c r="F185" s="14">
        <v>0</v>
      </c>
      <c r="G185" s="14">
        <v>0</v>
      </c>
      <c r="H185" s="14">
        <v>0</v>
      </c>
      <c r="I185" s="14">
        <v>0</v>
      </c>
      <c r="J185" s="14">
        <v>0</v>
      </c>
      <c r="K185" s="14">
        <v>0</v>
      </c>
      <c r="L185" s="14">
        <v>0</v>
      </c>
      <c r="M185" s="14">
        <v>0</v>
      </c>
      <c r="N185" s="14">
        <v>0</v>
      </c>
      <c r="O185" s="13">
        <v>0</v>
      </c>
      <c r="IV185" s="45"/>
    </row>
    <row r="186" spans="1:256" s="44" customFormat="1" ht="25.5" customHeight="1">
      <c r="A186" s="17">
        <v>394</v>
      </c>
      <c r="B186" s="58" t="s">
        <v>239</v>
      </c>
      <c r="C186" s="15">
        <f>SUM(D186:O186)</f>
        <v>0</v>
      </c>
      <c r="D186" s="14">
        <v>0</v>
      </c>
      <c r="E186" s="14">
        <v>0</v>
      </c>
      <c r="F186" s="14">
        <v>0</v>
      </c>
      <c r="G186" s="14">
        <v>0</v>
      </c>
      <c r="H186" s="14">
        <v>0</v>
      </c>
      <c r="I186" s="14">
        <v>0</v>
      </c>
      <c r="J186" s="14">
        <v>0</v>
      </c>
      <c r="K186" s="14">
        <v>0</v>
      </c>
      <c r="L186" s="14">
        <v>0</v>
      </c>
      <c r="M186" s="14">
        <v>0</v>
      </c>
      <c r="N186" s="14">
        <v>0</v>
      </c>
      <c r="O186" s="13">
        <v>0</v>
      </c>
      <c r="IV186" s="45"/>
    </row>
    <row r="187" spans="1:256" s="44" customFormat="1" ht="25.5" customHeight="1">
      <c r="A187" s="17">
        <v>395</v>
      </c>
      <c r="B187" s="16" t="s">
        <v>238</v>
      </c>
      <c r="C187" s="15">
        <f>SUM(D187:O187)</f>
        <v>0</v>
      </c>
      <c r="D187" s="14">
        <v>0</v>
      </c>
      <c r="E187" s="14">
        <v>0</v>
      </c>
      <c r="F187" s="14">
        <v>0</v>
      </c>
      <c r="G187" s="14">
        <v>0</v>
      </c>
      <c r="H187" s="14">
        <v>0</v>
      </c>
      <c r="I187" s="14">
        <v>0</v>
      </c>
      <c r="J187" s="14">
        <v>0</v>
      </c>
      <c r="K187" s="14">
        <v>0</v>
      </c>
      <c r="L187" s="14">
        <v>0</v>
      </c>
      <c r="M187" s="14">
        <v>0</v>
      </c>
      <c r="N187" s="14">
        <v>0</v>
      </c>
      <c r="O187" s="13">
        <v>0</v>
      </c>
      <c r="IV187" s="45"/>
    </row>
    <row r="188" spans="1:256" s="44" customFormat="1" ht="25.5" customHeight="1">
      <c r="A188" s="17">
        <v>396</v>
      </c>
      <c r="B188" s="16" t="s">
        <v>237</v>
      </c>
      <c r="C188" s="15">
        <f>SUM(D188:O188)</f>
        <v>18375</v>
      </c>
      <c r="D188" s="14">
        <v>0</v>
      </c>
      <c r="E188" s="14">
        <v>0</v>
      </c>
      <c r="F188" s="14">
        <v>0</v>
      </c>
      <c r="G188" s="14">
        <v>0</v>
      </c>
      <c r="H188" s="14">
        <v>0</v>
      </c>
      <c r="I188" s="14">
        <v>0</v>
      </c>
      <c r="J188" s="14">
        <f>17500*1.05</f>
        <v>18375</v>
      </c>
      <c r="K188" s="14">
        <v>0</v>
      </c>
      <c r="L188" s="14">
        <v>0</v>
      </c>
      <c r="M188" s="14">
        <v>0</v>
      </c>
      <c r="N188" s="14">
        <v>0</v>
      </c>
      <c r="O188" s="13">
        <v>0</v>
      </c>
      <c r="IV188" s="45"/>
    </row>
    <row r="189" spans="1:256" s="44" customFormat="1" ht="25.5" customHeight="1">
      <c r="A189" s="17">
        <v>397</v>
      </c>
      <c r="B189" s="16" t="s">
        <v>236</v>
      </c>
      <c r="C189" s="15">
        <f>SUM(D189:O189)</f>
        <v>0</v>
      </c>
      <c r="D189" s="14">
        <v>0</v>
      </c>
      <c r="E189" s="14">
        <v>0</v>
      </c>
      <c r="F189" s="14">
        <v>0</v>
      </c>
      <c r="G189" s="14">
        <v>0</v>
      </c>
      <c r="H189" s="14">
        <v>0</v>
      </c>
      <c r="I189" s="14">
        <v>0</v>
      </c>
      <c r="J189" s="14">
        <v>0</v>
      </c>
      <c r="K189" s="14">
        <v>0</v>
      </c>
      <c r="L189" s="14">
        <v>0</v>
      </c>
      <c r="M189" s="14">
        <v>0</v>
      </c>
      <c r="N189" s="14">
        <v>0</v>
      </c>
      <c r="O189" s="13">
        <v>0</v>
      </c>
      <c r="IV189" s="45"/>
    </row>
    <row r="190" spans="1:256" s="44" customFormat="1" ht="25.5" customHeight="1">
      <c r="A190" s="17">
        <v>398</v>
      </c>
      <c r="B190" s="16" t="s">
        <v>235</v>
      </c>
      <c r="C190" s="15">
        <f>SUM(D190:O190)</f>
        <v>0</v>
      </c>
      <c r="D190" s="14">
        <v>0</v>
      </c>
      <c r="E190" s="14">
        <v>0</v>
      </c>
      <c r="F190" s="14">
        <v>0</v>
      </c>
      <c r="G190" s="14">
        <v>0</v>
      </c>
      <c r="H190" s="14">
        <v>0</v>
      </c>
      <c r="I190" s="14">
        <v>0</v>
      </c>
      <c r="J190" s="14">
        <v>0</v>
      </c>
      <c r="K190" s="14">
        <v>0</v>
      </c>
      <c r="L190" s="14">
        <v>0</v>
      </c>
      <c r="M190" s="14">
        <v>0</v>
      </c>
      <c r="N190" s="14">
        <v>0</v>
      </c>
      <c r="O190" s="13">
        <v>0</v>
      </c>
      <c r="IV190" s="45"/>
    </row>
    <row r="191" spans="1:256" s="44" customFormat="1" ht="25.5" customHeight="1">
      <c r="A191" s="17">
        <v>399</v>
      </c>
      <c r="B191" s="16" t="s">
        <v>234</v>
      </c>
      <c r="C191" s="15">
        <f>SUM(D191:O191)</f>
        <v>0</v>
      </c>
      <c r="D191" s="14">
        <v>0</v>
      </c>
      <c r="E191" s="14"/>
      <c r="F191" s="14">
        <v>0</v>
      </c>
      <c r="G191" s="14">
        <v>0</v>
      </c>
      <c r="H191" s="14">
        <v>0</v>
      </c>
      <c r="I191" s="14">
        <v>0</v>
      </c>
      <c r="J191" s="14">
        <v>0</v>
      </c>
      <c r="K191" s="14">
        <v>0</v>
      </c>
      <c r="L191" s="14">
        <v>0</v>
      </c>
      <c r="M191" s="14">
        <v>0</v>
      </c>
      <c r="N191" s="14">
        <v>0</v>
      </c>
      <c r="O191" s="13">
        <v>0</v>
      </c>
      <c r="IV191" s="45"/>
    </row>
    <row r="192" spans="1:256" s="46" customFormat="1" ht="31.5">
      <c r="A192" s="39">
        <v>4000</v>
      </c>
      <c r="B192" s="38" t="s">
        <v>233</v>
      </c>
      <c r="C192" s="37">
        <f>SUM(D192:O192)</f>
        <v>8927407.716</v>
      </c>
      <c r="D192" s="36">
        <f>D193+D203+D209+D219+D228+D232+D239+D241+D247</f>
        <v>743950.6429999999</v>
      </c>
      <c r="E192" s="36">
        <f>E193+E203+E209+E219+E228+E232+E239+E241+E247</f>
        <v>743950.6429999999</v>
      </c>
      <c r="F192" s="36">
        <f>F193+F203+F209+F219+F228+F232+F239+F241+F247</f>
        <v>743950.6429999999</v>
      </c>
      <c r="G192" s="36">
        <f>G193+G203+G209+G219+G228+G232+G239+G241+G247</f>
        <v>743950.6429999999</v>
      </c>
      <c r="H192" s="36">
        <f>H193+H203+H209+H219+H228+H232+H239+H241+H247</f>
        <v>743950.6429999999</v>
      </c>
      <c r="I192" s="36">
        <f>I193+I203+I209+I219+I228+I232+I239+I241+I247</f>
        <v>743950.6429999999</v>
      </c>
      <c r="J192" s="36">
        <f>J193+J203+J209+J219+J228+J232+J239+J241+J247</f>
        <v>743950.6429999999</v>
      </c>
      <c r="K192" s="36">
        <f>K193+K203+K209+K219+K228+K232+K239+K241+K247</f>
        <v>743950.6429999999</v>
      </c>
      <c r="L192" s="36">
        <f>L193+L203+L209+L219+L228+L232+L239+L241+L247</f>
        <v>743950.6429999999</v>
      </c>
      <c r="M192" s="36">
        <f>M193+M203+M209+M219+M228+M232+M239+M241+M247</f>
        <v>743950.6429999999</v>
      </c>
      <c r="N192" s="36">
        <f>N193+N203+N209+N219+N228+N232+N239+N241+N247</f>
        <v>743950.6429999999</v>
      </c>
      <c r="O192" s="35">
        <f>O193+O203+O209+O219+O228+O232+O239+O241+O247</f>
        <v>743950.6429999999</v>
      </c>
      <c r="IV192" s="45"/>
    </row>
    <row r="193" spans="1:256" s="44" customFormat="1" ht="24.75" customHeight="1">
      <c r="A193" s="22">
        <v>4100</v>
      </c>
      <c r="B193" s="57" t="s">
        <v>232</v>
      </c>
      <c r="C193" s="20">
        <f>SUM(D193:O193)</f>
        <v>0</v>
      </c>
      <c r="D193" s="19">
        <f>SUM(D194:D202)</f>
        <v>0</v>
      </c>
      <c r="E193" s="19">
        <f>SUM(E194:E202)</f>
        <v>0</v>
      </c>
      <c r="F193" s="19">
        <f>SUM(F194:F202)</f>
        <v>0</v>
      </c>
      <c r="G193" s="19">
        <f>SUM(G194:G202)</f>
        <v>0</v>
      </c>
      <c r="H193" s="19">
        <f>SUM(H194:H202)</f>
        <v>0</v>
      </c>
      <c r="I193" s="19">
        <f>SUM(I194:I202)</f>
        <v>0</v>
      </c>
      <c r="J193" s="19">
        <f>SUM(J194:J202)</f>
        <v>0</v>
      </c>
      <c r="K193" s="19">
        <f>SUM(K194:K202)</f>
        <v>0</v>
      </c>
      <c r="L193" s="19">
        <f>SUM(L194:L202)</f>
        <v>0</v>
      </c>
      <c r="M193" s="19">
        <f>SUM(M194:M202)</f>
        <v>0</v>
      </c>
      <c r="N193" s="19">
        <f>SUM(N194:N202)</f>
        <v>0</v>
      </c>
      <c r="O193" s="18">
        <f>SUM(O194:O202)</f>
        <v>0</v>
      </c>
      <c r="IV193" s="45"/>
    </row>
    <row r="194" spans="1:256" s="44" customFormat="1" ht="25.5" customHeight="1">
      <c r="A194" s="17">
        <v>411</v>
      </c>
      <c r="B194" s="16" t="s">
        <v>231</v>
      </c>
      <c r="C194" s="15">
        <f>SUM(D194:O194)</f>
        <v>0</v>
      </c>
      <c r="D194" s="24">
        <v>0</v>
      </c>
      <c r="E194" s="24">
        <v>0</v>
      </c>
      <c r="F194" s="24">
        <v>0</v>
      </c>
      <c r="G194" s="24">
        <v>0</v>
      </c>
      <c r="H194" s="24">
        <v>0</v>
      </c>
      <c r="I194" s="24">
        <v>0</v>
      </c>
      <c r="J194" s="24">
        <v>0</v>
      </c>
      <c r="K194" s="24">
        <v>0</v>
      </c>
      <c r="L194" s="24">
        <v>0</v>
      </c>
      <c r="M194" s="24">
        <v>0</v>
      </c>
      <c r="N194" s="24">
        <v>0</v>
      </c>
      <c r="O194" s="23">
        <v>0</v>
      </c>
      <c r="IV194" s="45"/>
    </row>
    <row r="195" spans="1:256" s="44" customFormat="1" ht="25.5" customHeight="1">
      <c r="A195" s="17">
        <v>412</v>
      </c>
      <c r="B195" s="16" t="s">
        <v>230</v>
      </c>
      <c r="C195" s="15">
        <f>SUM(D195:O195)</f>
        <v>0</v>
      </c>
      <c r="D195" s="24">
        <v>0</v>
      </c>
      <c r="E195" s="24">
        <v>0</v>
      </c>
      <c r="F195" s="24">
        <v>0</v>
      </c>
      <c r="G195" s="24">
        <v>0</v>
      </c>
      <c r="H195" s="24">
        <v>0</v>
      </c>
      <c r="I195" s="24">
        <v>0</v>
      </c>
      <c r="J195" s="24">
        <v>0</v>
      </c>
      <c r="K195" s="24">
        <v>0</v>
      </c>
      <c r="L195" s="24">
        <v>0</v>
      </c>
      <c r="M195" s="24">
        <v>0</v>
      </c>
      <c r="N195" s="24">
        <v>0</v>
      </c>
      <c r="O195" s="23">
        <v>0</v>
      </c>
      <c r="IV195" s="45"/>
    </row>
    <row r="196" spans="1:256" s="44" customFormat="1" ht="25.5" customHeight="1">
      <c r="A196" s="17">
        <v>413</v>
      </c>
      <c r="B196" s="16" t="s">
        <v>229</v>
      </c>
      <c r="C196" s="15">
        <f>SUM(D196:O196)</f>
        <v>0</v>
      </c>
      <c r="D196" s="24">
        <v>0</v>
      </c>
      <c r="E196" s="24">
        <v>0</v>
      </c>
      <c r="F196" s="24">
        <v>0</v>
      </c>
      <c r="G196" s="24">
        <v>0</v>
      </c>
      <c r="H196" s="24">
        <v>0</v>
      </c>
      <c r="I196" s="24">
        <v>0</v>
      </c>
      <c r="J196" s="24">
        <v>0</v>
      </c>
      <c r="K196" s="24">
        <v>0</v>
      </c>
      <c r="L196" s="24">
        <v>0</v>
      </c>
      <c r="M196" s="24">
        <v>0</v>
      </c>
      <c r="N196" s="24">
        <v>0</v>
      </c>
      <c r="O196" s="23">
        <v>0</v>
      </c>
      <c r="IV196" s="45"/>
    </row>
    <row r="197" spans="1:256" s="44" customFormat="1" ht="25.5" customHeight="1">
      <c r="A197" s="17">
        <v>414</v>
      </c>
      <c r="B197" s="16" t="s">
        <v>228</v>
      </c>
      <c r="C197" s="15">
        <f>SUM(D197:O197)</f>
        <v>0</v>
      </c>
      <c r="D197" s="24">
        <v>0</v>
      </c>
      <c r="E197" s="24">
        <v>0</v>
      </c>
      <c r="F197" s="24">
        <v>0</v>
      </c>
      <c r="G197" s="24">
        <v>0</v>
      </c>
      <c r="H197" s="24">
        <v>0</v>
      </c>
      <c r="I197" s="24">
        <v>0</v>
      </c>
      <c r="J197" s="24">
        <v>0</v>
      </c>
      <c r="K197" s="24">
        <v>0</v>
      </c>
      <c r="L197" s="24">
        <v>0</v>
      </c>
      <c r="M197" s="24">
        <v>0</v>
      </c>
      <c r="N197" s="24">
        <v>0</v>
      </c>
      <c r="O197" s="23">
        <v>0</v>
      </c>
      <c r="IV197" s="45"/>
    </row>
    <row r="198" spans="1:256" s="44" customFormat="1" ht="25.5">
      <c r="A198" s="17">
        <v>415</v>
      </c>
      <c r="B198" s="16" t="s">
        <v>227</v>
      </c>
      <c r="C198" s="15">
        <f>SUM(D198:O198)</f>
        <v>0</v>
      </c>
      <c r="D198" s="24">
        <v>0</v>
      </c>
      <c r="E198" s="24">
        <v>0</v>
      </c>
      <c r="F198" s="24">
        <v>0</v>
      </c>
      <c r="G198" s="24">
        <v>0</v>
      </c>
      <c r="H198" s="24">
        <v>0</v>
      </c>
      <c r="I198" s="24">
        <v>0</v>
      </c>
      <c r="J198" s="24">
        <v>0</v>
      </c>
      <c r="K198" s="24">
        <v>0</v>
      </c>
      <c r="L198" s="24">
        <v>0</v>
      </c>
      <c r="M198" s="24">
        <v>0</v>
      </c>
      <c r="N198" s="24">
        <v>0</v>
      </c>
      <c r="O198" s="23">
        <v>0</v>
      </c>
      <c r="IV198" s="45"/>
    </row>
    <row r="199" spans="1:256" s="44" customFormat="1" ht="28.5" customHeight="1">
      <c r="A199" s="17">
        <v>416</v>
      </c>
      <c r="B199" s="16" t="s">
        <v>226</v>
      </c>
      <c r="C199" s="15">
        <f>SUM(D199:O199)</f>
        <v>0</v>
      </c>
      <c r="D199" s="24">
        <v>0</v>
      </c>
      <c r="E199" s="24">
        <v>0</v>
      </c>
      <c r="F199" s="24">
        <v>0</v>
      </c>
      <c r="G199" s="24">
        <v>0</v>
      </c>
      <c r="H199" s="24">
        <v>0</v>
      </c>
      <c r="I199" s="24">
        <v>0</v>
      </c>
      <c r="J199" s="24">
        <v>0</v>
      </c>
      <c r="K199" s="24">
        <v>0</v>
      </c>
      <c r="L199" s="24">
        <v>0</v>
      </c>
      <c r="M199" s="24">
        <v>0</v>
      </c>
      <c r="N199" s="24">
        <v>0</v>
      </c>
      <c r="O199" s="23">
        <v>0</v>
      </c>
      <c r="IV199" s="45"/>
    </row>
    <row r="200" spans="1:256" s="44" customFormat="1" ht="38.25" customHeight="1">
      <c r="A200" s="17">
        <v>417</v>
      </c>
      <c r="B200" s="16" t="s">
        <v>225</v>
      </c>
      <c r="C200" s="15">
        <f>SUM(D200:O200)</f>
        <v>0</v>
      </c>
      <c r="D200" s="24">
        <v>0</v>
      </c>
      <c r="E200" s="24">
        <v>0</v>
      </c>
      <c r="F200" s="24">
        <v>0</v>
      </c>
      <c r="G200" s="24">
        <v>0</v>
      </c>
      <c r="H200" s="24">
        <v>0</v>
      </c>
      <c r="I200" s="24">
        <v>0</v>
      </c>
      <c r="J200" s="24">
        <v>0</v>
      </c>
      <c r="K200" s="24">
        <v>0</v>
      </c>
      <c r="L200" s="24">
        <v>0</v>
      </c>
      <c r="M200" s="24">
        <v>0</v>
      </c>
      <c r="N200" s="24">
        <v>0</v>
      </c>
      <c r="O200" s="23">
        <v>0</v>
      </c>
      <c r="IV200" s="45"/>
    </row>
    <row r="201" spans="1:256" s="44" customFormat="1" ht="27.75" customHeight="1">
      <c r="A201" s="17">
        <v>418</v>
      </c>
      <c r="B201" s="16" t="s">
        <v>224</v>
      </c>
      <c r="C201" s="15">
        <f>SUM(D201:O201)</f>
        <v>0</v>
      </c>
      <c r="D201" s="24">
        <v>0</v>
      </c>
      <c r="E201" s="24">
        <v>0</v>
      </c>
      <c r="F201" s="24">
        <v>0</v>
      </c>
      <c r="G201" s="24">
        <v>0</v>
      </c>
      <c r="H201" s="24">
        <v>0</v>
      </c>
      <c r="I201" s="24">
        <v>0</v>
      </c>
      <c r="J201" s="24">
        <v>0</v>
      </c>
      <c r="K201" s="24">
        <v>0</v>
      </c>
      <c r="L201" s="24">
        <v>0</v>
      </c>
      <c r="M201" s="24">
        <v>0</v>
      </c>
      <c r="N201" s="24">
        <v>0</v>
      </c>
      <c r="O201" s="23">
        <v>0</v>
      </c>
      <c r="IV201" s="45"/>
    </row>
    <row r="202" spans="1:256" s="44" customFormat="1" ht="25.5">
      <c r="A202" s="17">
        <v>419</v>
      </c>
      <c r="B202" s="16" t="s">
        <v>223</v>
      </c>
      <c r="C202" s="15">
        <f>SUM(D202:O202)</f>
        <v>0</v>
      </c>
      <c r="D202" s="24">
        <v>0</v>
      </c>
      <c r="E202" s="24">
        <v>0</v>
      </c>
      <c r="F202" s="24">
        <v>0</v>
      </c>
      <c r="G202" s="24">
        <v>0</v>
      </c>
      <c r="H202" s="24">
        <v>0</v>
      </c>
      <c r="I202" s="24">
        <v>0</v>
      </c>
      <c r="J202" s="24">
        <v>0</v>
      </c>
      <c r="K202" s="24">
        <v>0</v>
      </c>
      <c r="L202" s="24">
        <v>0</v>
      </c>
      <c r="M202" s="24">
        <v>0</v>
      </c>
      <c r="N202" s="24">
        <v>0</v>
      </c>
      <c r="O202" s="23">
        <v>0</v>
      </c>
      <c r="IV202" s="45"/>
    </row>
    <row r="203" spans="1:256" s="44" customFormat="1" ht="25.5" customHeight="1">
      <c r="A203" s="26">
        <v>4200</v>
      </c>
      <c r="B203" s="25" t="s">
        <v>222</v>
      </c>
      <c r="C203" s="20">
        <f>SUM(D203:O203)</f>
        <v>3665636.076</v>
      </c>
      <c r="D203" s="19">
        <f>SUM(D204:D208)</f>
        <v>305469.673</v>
      </c>
      <c r="E203" s="19">
        <f>SUM(E204:E208)</f>
        <v>305469.673</v>
      </c>
      <c r="F203" s="19">
        <f>SUM(F204:F208)</f>
        <v>305469.673</v>
      </c>
      <c r="G203" s="19">
        <f>SUM(G204:G208)</f>
        <v>305469.673</v>
      </c>
      <c r="H203" s="19">
        <f>SUM(H204:H208)</f>
        <v>305469.673</v>
      </c>
      <c r="I203" s="19">
        <f>SUM(I204:I208)</f>
        <v>305469.673</v>
      </c>
      <c r="J203" s="19">
        <f>SUM(J204:J208)</f>
        <v>305469.673</v>
      </c>
      <c r="K203" s="19">
        <f>SUM(K204:K208)</f>
        <v>305469.673</v>
      </c>
      <c r="L203" s="19">
        <f>SUM(L204:L208)</f>
        <v>305469.673</v>
      </c>
      <c r="M203" s="19">
        <f>SUM(M204:M208)</f>
        <v>305469.673</v>
      </c>
      <c r="N203" s="19">
        <f>SUM(N204:N208)</f>
        <v>305469.673</v>
      </c>
      <c r="O203" s="18">
        <f>SUM(O204:O208)</f>
        <v>305469.673</v>
      </c>
      <c r="IV203" s="45"/>
    </row>
    <row r="204" spans="1:256" s="44" customFormat="1" ht="37.5" customHeight="1">
      <c r="A204" s="17">
        <v>421</v>
      </c>
      <c r="B204" s="16" t="s">
        <v>221</v>
      </c>
      <c r="C204" s="15">
        <f>SUM(D204:O204)</f>
        <v>3000000</v>
      </c>
      <c r="D204" s="14">
        <v>250000</v>
      </c>
      <c r="E204" s="14">
        <v>250000</v>
      </c>
      <c r="F204" s="14">
        <v>250000</v>
      </c>
      <c r="G204" s="14">
        <v>250000</v>
      </c>
      <c r="H204" s="14">
        <v>250000</v>
      </c>
      <c r="I204" s="14">
        <v>250000</v>
      </c>
      <c r="J204" s="14">
        <v>250000</v>
      </c>
      <c r="K204" s="14">
        <v>250000</v>
      </c>
      <c r="L204" s="14">
        <v>250000</v>
      </c>
      <c r="M204" s="14">
        <v>250000</v>
      </c>
      <c r="N204" s="14">
        <v>250000</v>
      </c>
      <c r="O204" s="14">
        <v>250000</v>
      </c>
      <c r="IV204" s="45"/>
    </row>
    <row r="205" spans="1:256" s="56" customFormat="1" ht="28.5" customHeight="1">
      <c r="A205" s="17">
        <v>422</v>
      </c>
      <c r="B205" s="16" t="s">
        <v>220</v>
      </c>
      <c r="C205" s="15">
        <f>SUM(D205:O205)</f>
        <v>0</v>
      </c>
      <c r="D205" s="14">
        <v>0</v>
      </c>
      <c r="E205" s="14">
        <v>0</v>
      </c>
      <c r="F205" s="14">
        <v>0</v>
      </c>
      <c r="G205" s="14">
        <v>0</v>
      </c>
      <c r="H205" s="14">
        <v>0</v>
      </c>
      <c r="I205" s="14">
        <v>0</v>
      </c>
      <c r="J205" s="14">
        <v>0</v>
      </c>
      <c r="K205" s="14">
        <v>0</v>
      </c>
      <c r="L205" s="14">
        <v>0</v>
      </c>
      <c r="M205" s="14">
        <v>0</v>
      </c>
      <c r="N205" s="14">
        <v>0</v>
      </c>
      <c r="O205" s="13">
        <v>0</v>
      </c>
      <c r="IV205" s="45"/>
    </row>
    <row r="206" spans="1:15" s="45" customFormat="1" ht="27.75" customHeight="1">
      <c r="A206" s="17">
        <v>423</v>
      </c>
      <c r="B206" s="16" t="s">
        <v>219</v>
      </c>
      <c r="C206" s="15">
        <f>SUM(D206:O206)</f>
        <v>0</v>
      </c>
      <c r="D206" s="14">
        <v>0</v>
      </c>
      <c r="E206" s="14">
        <v>0</v>
      </c>
      <c r="F206" s="14">
        <v>0</v>
      </c>
      <c r="G206" s="14">
        <v>0</v>
      </c>
      <c r="H206" s="14">
        <v>0</v>
      </c>
      <c r="I206" s="14">
        <v>0</v>
      </c>
      <c r="J206" s="14">
        <v>0</v>
      </c>
      <c r="K206" s="14">
        <v>0</v>
      </c>
      <c r="L206" s="14">
        <v>0</v>
      </c>
      <c r="M206" s="14">
        <v>0</v>
      </c>
      <c r="N206" s="14">
        <v>0</v>
      </c>
      <c r="O206" s="13">
        <v>0</v>
      </c>
    </row>
    <row r="207" spans="1:256" s="56" customFormat="1" ht="27" customHeight="1">
      <c r="A207" s="17">
        <v>424</v>
      </c>
      <c r="B207" s="16" t="s">
        <v>218</v>
      </c>
      <c r="C207" s="15">
        <f>SUM(D207:O207)</f>
        <v>665636.0759999999</v>
      </c>
      <c r="D207" s="14">
        <f>52828.26*1.05</f>
        <v>55469.673</v>
      </c>
      <c r="E207" s="14">
        <f>52828.26*1.05</f>
        <v>55469.673</v>
      </c>
      <c r="F207" s="14">
        <f>52828.26*1.05</f>
        <v>55469.673</v>
      </c>
      <c r="G207" s="14">
        <f>52828.26*1.05</f>
        <v>55469.673</v>
      </c>
      <c r="H207" s="14">
        <f>52828.26*1.05</f>
        <v>55469.673</v>
      </c>
      <c r="I207" s="14">
        <f>52828.26*1.05</f>
        <v>55469.673</v>
      </c>
      <c r="J207" s="14">
        <f>52828.26*1.05</f>
        <v>55469.673</v>
      </c>
      <c r="K207" s="14">
        <f>52828.26*1.05</f>
        <v>55469.673</v>
      </c>
      <c r="L207" s="14">
        <f>52828.26*1.05</f>
        <v>55469.673</v>
      </c>
      <c r="M207" s="14">
        <f>52828.26*1.05</f>
        <v>55469.673</v>
      </c>
      <c r="N207" s="14">
        <f>52828.26*1.05</f>
        <v>55469.673</v>
      </c>
      <c r="O207" s="14">
        <f>52828.26*1.05</f>
        <v>55469.673</v>
      </c>
      <c r="IV207" s="45"/>
    </row>
    <row r="208" spans="1:256" s="56" customFormat="1" ht="27" customHeight="1">
      <c r="A208" s="17">
        <v>425</v>
      </c>
      <c r="B208" s="16" t="s">
        <v>217</v>
      </c>
      <c r="C208" s="15">
        <f>SUM(D208:O208)</f>
        <v>0</v>
      </c>
      <c r="D208" s="14">
        <v>0</v>
      </c>
      <c r="E208" s="14">
        <v>0</v>
      </c>
      <c r="F208" s="14">
        <v>0</v>
      </c>
      <c r="G208" s="14">
        <v>0</v>
      </c>
      <c r="H208" s="14">
        <v>0</v>
      </c>
      <c r="I208" s="14">
        <v>0</v>
      </c>
      <c r="J208" s="14">
        <v>0</v>
      </c>
      <c r="K208" s="14">
        <v>0</v>
      </c>
      <c r="L208" s="14">
        <v>0</v>
      </c>
      <c r="M208" s="14">
        <v>0</v>
      </c>
      <c r="N208" s="14">
        <v>0</v>
      </c>
      <c r="O208" s="13">
        <v>0</v>
      </c>
      <c r="IV208" s="45"/>
    </row>
    <row r="209" spans="1:256" s="44" customFormat="1" ht="25.5" customHeight="1">
      <c r="A209" s="26">
        <v>4300</v>
      </c>
      <c r="B209" s="25" t="s">
        <v>216</v>
      </c>
      <c r="C209" s="20">
        <f>SUM(D209:O209)</f>
        <v>0</v>
      </c>
      <c r="D209" s="19">
        <f>SUM(D210:D218)</f>
        <v>0</v>
      </c>
      <c r="E209" s="19">
        <f>SUM(E210:E218)</f>
        <v>0</v>
      </c>
      <c r="F209" s="19">
        <f>SUM(F210:F218)</f>
        <v>0</v>
      </c>
      <c r="G209" s="19">
        <f>SUM(G210:G218)</f>
        <v>0</v>
      </c>
      <c r="H209" s="19">
        <f>SUM(H210:H218)</f>
        <v>0</v>
      </c>
      <c r="I209" s="19">
        <f>SUM(I210:I218)</f>
        <v>0</v>
      </c>
      <c r="J209" s="19">
        <f>SUM(J210:J218)</f>
        <v>0</v>
      </c>
      <c r="K209" s="19">
        <f>SUM(K210:K218)</f>
        <v>0</v>
      </c>
      <c r="L209" s="19">
        <f>SUM(L210:L218)</f>
        <v>0</v>
      </c>
      <c r="M209" s="19">
        <f>SUM(M210:M218)</f>
        <v>0</v>
      </c>
      <c r="N209" s="19">
        <f>SUM(N210:N218)</f>
        <v>0</v>
      </c>
      <c r="O209" s="18">
        <f>SUM(O210:O218)</f>
        <v>0</v>
      </c>
      <c r="IV209" s="45"/>
    </row>
    <row r="210" spans="1:256" s="56" customFormat="1" ht="25.5" customHeight="1">
      <c r="A210" s="17">
        <v>431</v>
      </c>
      <c r="B210" s="16" t="s">
        <v>215</v>
      </c>
      <c r="C210" s="15">
        <f>SUM(D210:O210)</f>
        <v>0</v>
      </c>
      <c r="D210" s="42">
        <v>0</v>
      </c>
      <c r="E210" s="42">
        <v>0</v>
      </c>
      <c r="F210" s="42">
        <v>0</v>
      </c>
      <c r="G210" s="42">
        <v>0</v>
      </c>
      <c r="H210" s="42">
        <v>0</v>
      </c>
      <c r="I210" s="42">
        <v>0</v>
      </c>
      <c r="J210" s="42">
        <v>0</v>
      </c>
      <c r="K210" s="42">
        <v>0</v>
      </c>
      <c r="L210" s="42">
        <v>0</v>
      </c>
      <c r="M210" s="42">
        <v>0</v>
      </c>
      <c r="N210" s="42">
        <v>0</v>
      </c>
      <c r="O210" s="41">
        <v>0</v>
      </c>
      <c r="IV210" s="45"/>
    </row>
    <row r="211" spans="1:256" s="56" customFormat="1" ht="25.5" customHeight="1">
      <c r="A211" s="17">
        <v>432</v>
      </c>
      <c r="B211" s="16" t="s">
        <v>214</v>
      </c>
      <c r="C211" s="15">
        <f>SUM(D211:O211)</f>
        <v>0</v>
      </c>
      <c r="D211" s="42">
        <v>0</v>
      </c>
      <c r="E211" s="42">
        <v>0</v>
      </c>
      <c r="F211" s="42">
        <v>0</v>
      </c>
      <c r="G211" s="42">
        <v>0</v>
      </c>
      <c r="H211" s="42">
        <v>0</v>
      </c>
      <c r="I211" s="42">
        <v>0</v>
      </c>
      <c r="J211" s="42">
        <v>0</v>
      </c>
      <c r="K211" s="42">
        <v>0</v>
      </c>
      <c r="L211" s="42">
        <v>0</v>
      </c>
      <c r="M211" s="42">
        <v>0</v>
      </c>
      <c r="N211" s="42">
        <v>0</v>
      </c>
      <c r="O211" s="41">
        <v>0</v>
      </c>
      <c r="IV211" s="45"/>
    </row>
    <row r="212" spans="1:256" s="56" customFormat="1" ht="25.5" customHeight="1">
      <c r="A212" s="17">
        <v>433</v>
      </c>
      <c r="B212" s="16" t="s">
        <v>213</v>
      </c>
      <c r="C212" s="15">
        <f>SUM(D212:O212)</f>
        <v>0</v>
      </c>
      <c r="D212" s="42">
        <v>0</v>
      </c>
      <c r="E212" s="42">
        <v>0</v>
      </c>
      <c r="F212" s="42">
        <v>0</v>
      </c>
      <c r="G212" s="42">
        <v>0</v>
      </c>
      <c r="H212" s="42">
        <v>0</v>
      </c>
      <c r="I212" s="42">
        <v>0</v>
      </c>
      <c r="J212" s="42">
        <v>0</v>
      </c>
      <c r="K212" s="42">
        <v>0</v>
      </c>
      <c r="L212" s="42">
        <v>0</v>
      </c>
      <c r="M212" s="42">
        <v>0</v>
      </c>
      <c r="N212" s="42">
        <v>0</v>
      </c>
      <c r="O212" s="41">
        <v>0</v>
      </c>
      <c r="IV212" s="45"/>
    </row>
    <row r="213" spans="1:256" s="56" customFormat="1" ht="25.5" customHeight="1">
      <c r="A213" s="17">
        <v>434</v>
      </c>
      <c r="B213" s="16" t="s">
        <v>212</v>
      </c>
      <c r="C213" s="15">
        <f>SUM(D213:O213)</f>
        <v>0</v>
      </c>
      <c r="D213" s="42">
        <v>0</v>
      </c>
      <c r="E213" s="42">
        <v>0</v>
      </c>
      <c r="F213" s="42">
        <v>0</v>
      </c>
      <c r="G213" s="42">
        <v>0</v>
      </c>
      <c r="H213" s="42">
        <v>0</v>
      </c>
      <c r="I213" s="42">
        <v>0</v>
      </c>
      <c r="J213" s="42">
        <v>0</v>
      </c>
      <c r="K213" s="42">
        <v>0</v>
      </c>
      <c r="L213" s="42">
        <v>0</v>
      </c>
      <c r="M213" s="42">
        <v>0</v>
      </c>
      <c r="N213" s="42">
        <v>0</v>
      </c>
      <c r="O213" s="41">
        <v>0</v>
      </c>
      <c r="IV213" s="45"/>
    </row>
    <row r="214" spans="1:256" s="56" customFormat="1" ht="25.5" customHeight="1">
      <c r="A214" s="17">
        <v>435</v>
      </c>
      <c r="B214" s="16" t="s">
        <v>211</v>
      </c>
      <c r="C214" s="15">
        <f>SUM(D214:O214)</f>
        <v>0</v>
      </c>
      <c r="D214" s="42">
        <v>0</v>
      </c>
      <c r="E214" s="42">
        <v>0</v>
      </c>
      <c r="F214" s="42">
        <v>0</v>
      </c>
      <c r="G214" s="42">
        <v>0</v>
      </c>
      <c r="H214" s="42">
        <v>0</v>
      </c>
      <c r="I214" s="42">
        <v>0</v>
      </c>
      <c r="J214" s="42">
        <v>0</v>
      </c>
      <c r="K214" s="42">
        <v>0</v>
      </c>
      <c r="L214" s="42">
        <v>0</v>
      </c>
      <c r="M214" s="42">
        <v>0</v>
      </c>
      <c r="N214" s="42">
        <v>0</v>
      </c>
      <c r="O214" s="41">
        <v>0</v>
      </c>
      <c r="IV214" s="45"/>
    </row>
    <row r="215" spans="1:256" s="56" customFormat="1" ht="25.5" customHeight="1">
      <c r="A215" s="17">
        <v>436</v>
      </c>
      <c r="B215" s="16" t="s">
        <v>210</v>
      </c>
      <c r="C215" s="15">
        <f>SUM(D215:O215)</f>
        <v>0</v>
      </c>
      <c r="D215" s="42">
        <v>0</v>
      </c>
      <c r="E215" s="42">
        <v>0</v>
      </c>
      <c r="F215" s="42">
        <v>0</v>
      </c>
      <c r="G215" s="42">
        <v>0</v>
      </c>
      <c r="H215" s="42">
        <v>0</v>
      </c>
      <c r="I215" s="42">
        <v>0</v>
      </c>
      <c r="J215" s="42">
        <v>0</v>
      </c>
      <c r="K215" s="42">
        <v>0</v>
      </c>
      <c r="L215" s="42">
        <v>0</v>
      </c>
      <c r="M215" s="42">
        <v>0</v>
      </c>
      <c r="N215" s="42">
        <v>0</v>
      </c>
      <c r="O215" s="41">
        <v>0</v>
      </c>
      <c r="IV215" s="45"/>
    </row>
    <row r="216" spans="1:256" s="56" customFormat="1" ht="25.5" customHeight="1">
      <c r="A216" s="17">
        <v>437</v>
      </c>
      <c r="B216" s="16" t="s">
        <v>209</v>
      </c>
      <c r="C216" s="15">
        <f>SUM(D216:O216)</f>
        <v>0</v>
      </c>
      <c r="D216" s="42">
        <v>0</v>
      </c>
      <c r="E216" s="42">
        <v>0</v>
      </c>
      <c r="F216" s="42">
        <v>0</v>
      </c>
      <c r="G216" s="42">
        <v>0</v>
      </c>
      <c r="H216" s="42">
        <v>0</v>
      </c>
      <c r="I216" s="42">
        <v>0</v>
      </c>
      <c r="J216" s="42">
        <v>0</v>
      </c>
      <c r="K216" s="42">
        <v>0</v>
      </c>
      <c r="L216" s="42">
        <v>0</v>
      </c>
      <c r="M216" s="42">
        <v>0</v>
      </c>
      <c r="N216" s="42">
        <v>0</v>
      </c>
      <c r="O216" s="41">
        <v>0</v>
      </c>
      <c r="IV216" s="45"/>
    </row>
    <row r="217" spans="1:256" s="56" customFormat="1" ht="25.5" customHeight="1">
      <c r="A217" s="17">
        <v>438</v>
      </c>
      <c r="B217" s="16" t="s">
        <v>208</v>
      </c>
      <c r="C217" s="15">
        <f>SUM(D217:O217)</f>
        <v>0</v>
      </c>
      <c r="D217" s="42">
        <v>0</v>
      </c>
      <c r="E217" s="42">
        <v>0</v>
      </c>
      <c r="F217" s="42">
        <v>0</v>
      </c>
      <c r="G217" s="42">
        <v>0</v>
      </c>
      <c r="H217" s="42">
        <v>0</v>
      </c>
      <c r="I217" s="42">
        <v>0</v>
      </c>
      <c r="J217" s="42">
        <v>0</v>
      </c>
      <c r="K217" s="42">
        <v>0</v>
      </c>
      <c r="L217" s="42">
        <v>0</v>
      </c>
      <c r="M217" s="42">
        <v>0</v>
      </c>
      <c r="N217" s="42">
        <v>0</v>
      </c>
      <c r="O217" s="41">
        <v>0</v>
      </c>
      <c r="IV217" s="45"/>
    </row>
    <row r="218" spans="1:256" s="56" customFormat="1" ht="25.5" customHeight="1">
      <c r="A218" s="17">
        <v>439</v>
      </c>
      <c r="B218" s="16" t="s">
        <v>207</v>
      </c>
      <c r="C218" s="15">
        <f>SUM(D218:O218)</f>
        <v>0</v>
      </c>
      <c r="D218" s="42">
        <v>0</v>
      </c>
      <c r="E218" s="42">
        <v>0</v>
      </c>
      <c r="F218" s="42">
        <v>0</v>
      </c>
      <c r="G218" s="42">
        <v>0</v>
      </c>
      <c r="H218" s="42">
        <v>0</v>
      </c>
      <c r="I218" s="42">
        <v>0</v>
      </c>
      <c r="J218" s="42">
        <v>0</v>
      </c>
      <c r="K218" s="42">
        <v>0</v>
      </c>
      <c r="L218" s="42">
        <v>0</v>
      </c>
      <c r="M218" s="42">
        <v>0</v>
      </c>
      <c r="N218" s="42">
        <v>0</v>
      </c>
      <c r="O218" s="41">
        <v>0</v>
      </c>
      <c r="IV218" s="45"/>
    </row>
    <row r="219" spans="1:256" s="44" customFormat="1" ht="25.5" customHeight="1">
      <c r="A219" s="26">
        <v>4400</v>
      </c>
      <c r="B219" s="25" t="s">
        <v>206</v>
      </c>
      <c r="C219" s="20">
        <f>SUM(D219:O219)</f>
        <v>5173200</v>
      </c>
      <c r="D219" s="19">
        <f>SUM(D220:D227)</f>
        <v>431100</v>
      </c>
      <c r="E219" s="19">
        <f>SUM(E220:E227)</f>
        <v>431100</v>
      </c>
      <c r="F219" s="19">
        <f>SUM(F220:F227)</f>
        <v>431100</v>
      </c>
      <c r="G219" s="19">
        <f>SUM(G220:G227)</f>
        <v>431100</v>
      </c>
      <c r="H219" s="19">
        <f>SUM(H220:H227)</f>
        <v>431100</v>
      </c>
      <c r="I219" s="19">
        <f>SUM(I220:I227)</f>
        <v>431100</v>
      </c>
      <c r="J219" s="19">
        <f>SUM(J220:J227)</f>
        <v>431100</v>
      </c>
      <c r="K219" s="19">
        <f>SUM(K220:K227)</f>
        <v>431100</v>
      </c>
      <c r="L219" s="19">
        <f>SUM(L220:L227)</f>
        <v>431100</v>
      </c>
      <c r="M219" s="19">
        <f>SUM(M220:M227)</f>
        <v>431100</v>
      </c>
      <c r="N219" s="19">
        <f>SUM(N220:N227)</f>
        <v>431100</v>
      </c>
      <c r="O219" s="18">
        <f>SUM(O220:O227)</f>
        <v>431100</v>
      </c>
      <c r="IV219" s="45"/>
    </row>
    <row r="220" spans="1:256" s="44" customFormat="1" ht="25.5" customHeight="1">
      <c r="A220" s="17">
        <v>441</v>
      </c>
      <c r="B220" s="16" t="s">
        <v>205</v>
      </c>
      <c r="C220" s="15">
        <f>SUM(D220:O220)</f>
        <v>2580000</v>
      </c>
      <c r="D220" s="14">
        <v>215000</v>
      </c>
      <c r="E220" s="14">
        <v>215000</v>
      </c>
      <c r="F220" s="14">
        <v>215000</v>
      </c>
      <c r="G220" s="14">
        <v>215000</v>
      </c>
      <c r="H220" s="14">
        <v>215000</v>
      </c>
      <c r="I220" s="14">
        <v>215000</v>
      </c>
      <c r="J220" s="14">
        <v>215000</v>
      </c>
      <c r="K220" s="14">
        <v>215000</v>
      </c>
      <c r="L220" s="14">
        <v>215000</v>
      </c>
      <c r="M220" s="14">
        <v>215000</v>
      </c>
      <c r="N220" s="14">
        <v>215000</v>
      </c>
      <c r="O220" s="14">
        <v>215000</v>
      </c>
      <c r="IV220" s="45"/>
    </row>
    <row r="221" spans="1:256" s="44" customFormat="1" ht="25.5" customHeight="1">
      <c r="A221" s="17">
        <v>442</v>
      </c>
      <c r="B221" s="16" t="s">
        <v>204</v>
      </c>
      <c r="C221" s="15">
        <f>SUM(D221:O221)</f>
        <v>0</v>
      </c>
      <c r="D221" s="14">
        <v>0</v>
      </c>
      <c r="E221" s="14">
        <v>0</v>
      </c>
      <c r="F221" s="14">
        <v>0</v>
      </c>
      <c r="G221" s="14">
        <v>0</v>
      </c>
      <c r="H221" s="14">
        <v>0</v>
      </c>
      <c r="I221" s="14"/>
      <c r="J221" s="14">
        <v>0</v>
      </c>
      <c r="K221" s="14">
        <v>0</v>
      </c>
      <c r="L221" s="14">
        <v>0</v>
      </c>
      <c r="M221" s="14">
        <v>0</v>
      </c>
      <c r="N221" s="14">
        <v>0</v>
      </c>
      <c r="O221" s="13">
        <v>0</v>
      </c>
      <c r="IV221" s="45"/>
    </row>
    <row r="222" spans="1:256" s="44" customFormat="1" ht="25.5" customHeight="1">
      <c r="A222" s="17">
        <v>443</v>
      </c>
      <c r="B222" s="16" t="s">
        <v>203</v>
      </c>
      <c r="C222" s="15">
        <f>SUM(D222:O222)</f>
        <v>1083600</v>
      </c>
      <c r="D222" s="14">
        <v>90300</v>
      </c>
      <c r="E222" s="14">
        <v>90300</v>
      </c>
      <c r="F222" s="14">
        <v>90300</v>
      </c>
      <c r="G222" s="14">
        <v>90300</v>
      </c>
      <c r="H222" s="14">
        <v>90300</v>
      </c>
      <c r="I222" s="14">
        <v>90300</v>
      </c>
      <c r="J222" s="14">
        <v>90300</v>
      </c>
      <c r="K222" s="14">
        <v>90300</v>
      </c>
      <c r="L222" s="14">
        <v>90300</v>
      </c>
      <c r="M222" s="14">
        <v>90300</v>
      </c>
      <c r="N222" s="14">
        <v>90300</v>
      </c>
      <c r="O222" s="14">
        <v>90300</v>
      </c>
      <c r="IV222" s="45"/>
    </row>
    <row r="223" spans="1:256" s="44" customFormat="1" ht="25.5" customHeight="1">
      <c r="A223" s="17">
        <v>444</v>
      </c>
      <c r="B223" s="16" t="s">
        <v>202</v>
      </c>
      <c r="C223" s="15">
        <f>SUM(D223:O223)</f>
        <v>0</v>
      </c>
      <c r="D223" s="14">
        <v>0</v>
      </c>
      <c r="E223" s="14">
        <v>0</v>
      </c>
      <c r="F223" s="14">
        <v>0</v>
      </c>
      <c r="G223" s="14">
        <v>0</v>
      </c>
      <c r="H223" s="14">
        <v>0</v>
      </c>
      <c r="I223" s="14">
        <v>0</v>
      </c>
      <c r="J223" s="14">
        <v>0</v>
      </c>
      <c r="K223" s="14">
        <v>0</v>
      </c>
      <c r="L223" s="14">
        <v>0</v>
      </c>
      <c r="M223" s="14">
        <v>0</v>
      </c>
      <c r="N223" s="14">
        <v>0</v>
      </c>
      <c r="O223" s="13">
        <v>0</v>
      </c>
      <c r="IV223" s="45"/>
    </row>
    <row r="224" spans="1:256" s="44" customFormat="1" ht="25.5" customHeight="1">
      <c r="A224" s="17">
        <v>445</v>
      </c>
      <c r="B224" s="16" t="s">
        <v>201</v>
      </c>
      <c r="C224" s="15">
        <f>SUM(D224:O224)</f>
        <v>1509600</v>
      </c>
      <c r="D224" s="14">
        <v>125800</v>
      </c>
      <c r="E224" s="14">
        <v>125800</v>
      </c>
      <c r="F224" s="14">
        <v>125800</v>
      </c>
      <c r="G224" s="14">
        <v>125800</v>
      </c>
      <c r="H224" s="14">
        <v>125800</v>
      </c>
      <c r="I224" s="14">
        <v>125800</v>
      </c>
      <c r="J224" s="14">
        <v>125800</v>
      </c>
      <c r="K224" s="14">
        <v>125800</v>
      </c>
      <c r="L224" s="14">
        <v>125800</v>
      </c>
      <c r="M224" s="14">
        <v>125800</v>
      </c>
      <c r="N224" s="14">
        <v>125800</v>
      </c>
      <c r="O224" s="14">
        <v>125800</v>
      </c>
      <c r="IV224" s="45"/>
    </row>
    <row r="225" spans="1:256" s="44" customFormat="1" ht="25.5" customHeight="1">
      <c r="A225" s="17">
        <v>446</v>
      </c>
      <c r="B225" s="16" t="s">
        <v>200</v>
      </c>
      <c r="C225" s="15">
        <f>SUM(D225:O225)</f>
        <v>0</v>
      </c>
      <c r="D225" s="14"/>
      <c r="E225" s="14">
        <v>0</v>
      </c>
      <c r="F225" s="14">
        <v>0</v>
      </c>
      <c r="G225" s="14">
        <v>0</v>
      </c>
      <c r="H225" s="14">
        <v>0</v>
      </c>
      <c r="I225" s="14">
        <v>0</v>
      </c>
      <c r="J225" s="14">
        <v>0</v>
      </c>
      <c r="K225" s="14">
        <v>0</v>
      </c>
      <c r="L225" s="14">
        <v>0</v>
      </c>
      <c r="M225" s="14">
        <v>0</v>
      </c>
      <c r="N225" s="14">
        <v>0</v>
      </c>
      <c r="O225" s="13">
        <v>0</v>
      </c>
      <c r="IV225" s="45"/>
    </row>
    <row r="226" spans="1:256" s="44" customFormat="1" ht="25.5" customHeight="1">
      <c r="A226" s="17">
        <v>447</v>
      </c>
      <c r="B226" s="16" t="s">
        <v>199</v>
      </c>
      <c r="C226" s="15">
        <f>SUM(D226:O226)</f>
        <v>0</v>
      </c>
      <c r="D226" s="14">
        <v>0</v>
      </c>
      <c r="E226" s="14">
        <v>0</v>
      </c>
      <c r="F226" s="14">
        <v>0</v>
      </c>
      <c r="G226" s="14">
        <v>0</v>
      </c>
      <c r="H226" s="14">
        <v>0</v>
      </c>
      <c r="I226" s="14">
        <v>0</v>
      </c>
      <c r="J226" s="14">
        <v>0</v>
      </c>
      <c r="K226" s="14">
        <v>0</v>
      </c>
      <c r="L226" s="14">
        <v>0</v>
      </c>
      <c r="M226" s="14">
        <v>0</v>
      </c>
      <c r="N226" s="14">
        <v>0</v>
      </c>
      <c r="O226" s="13">
        <v>0</v>
      </c>
      <c r="IV226" s="45"/>
    </row>
    <row r="227" spans="1:256" s="44" customFormat="1" ht="25.5" customHeight="1">
      <c r="A227" s="17">
        <v>448</v>
      </c>
      <c r="B227" s="16" t="s">
        <v>198</v>
      </c>
      <c r="C227" s="15">
        <f>SUM(D227:O227)</f>
        <v>0</v>
      </c>
      <c r="D227" s="14">
        <v>0</v>
      </c>
      <c r="E227" s="14">
        <v>0</v>
      </c>
      <c r="F227" s="14">
        <v>0</v>
      </c>
      <c r="G227" s="14">
        <v>0</v>
      </c>
      <c r="H227" s="14">
        <v>0</v>
      </c>
      <c r="I227" s="14">
        <v>0</v>
      </c>
      <c r="J227" s="14">
        <v>0</v>
      </c>
      <c r="K227" s="14">
        <v>0</v>
      </c>
      <c r="L227" s="14">
        <v>0</v>
      </c>
      <c r="M227" s="14">
        <v>0</v>
      </c>
      <c r="N227" s="14">
        <v>0</v>
      </c>
      <c r="O227" s="13">
        <v>0</v>
      </c>
      <c r="IV227" s="45"/>
    </row>
    <row r="228" spans="1:256" s="44" customFormat="1" ht="25.5" customHeight="1">
      <c r="A228" s="26">
        <v>4500</v>
      </c>
      <c r="B228" s="25" t="s">
        <v>197</v>
      </c>
      <c r="C228" s="20">
        <f>SUM(D228:O228)</f>
        <v>88571.64</v>
      </c>
      <c r="D228" s="19">
        <f>SUM(D229:D231)</f>
        <v>7380.97</v>
      </c>
      <c r="E228" s="19">
        <f>SUM(E229:E231)</f>
        <v>7380.97</v>
      </c>
      <c r="F228" s="19">
        <f>SUM(F229:F231)</f>
        <v>7380.97</v>
      </c>
      <c r="G228" s="19">
        <f>SUM(G229:G231)</f>
        <v>7380.97</v>
      </c>
      <c r="H228" s="19">
        <f>SUM(H229:H231)</f>
        <v>7380.97</v>
      </c>
      <c r="I228" s="19">
        <f>SUM(I229:I231)</f>
        <v>7380.97</v>
      </c>
      <c r="J228" s="19">
        <f>SUM(J229:J231)</f>
        <v>7380.97</v>
      </c>
      <c r="K228" s="19">
        <f>SUM(K229:K231)</f>
        <v>7380.97</v>
      </c>
      <c r="L228" s="19">
        <f>SUM(L229:L231)</f>
        <v>7380.97</v>
      </c>
      <c r="M228" s="19">
        <f>SUM(M229:M231)</f>
        <v>7380.97</v>
      </c>
      <c r="N228" s="19">
        <f>SUM(N229:N231)</f>
        <v>7380.97</v>
      </c>
      <c r="O228" s="18">
        <f>SUM(O229:O231)</f>
        <v>7380.97</v>
      </c>
      <c r="IV228" s="45"/>
    </row>
    <row r="229" spans="1:256" s="44" customFormat="1" ht="25.5" customHeight="1">
      <c r="A229" s="17">
        <v>451</v>
      </c>
      <c r="B229" s="16" t="s">
        <v>196</v>
      </c>
      <c r="C229" s="15">
        <f>SUM(D229:O229)</f>
        <v>88571.64</v>
      </c>
      <c r="D229" s="14">
        <v>7380.97</v>
      </c>
      <c r="E229" s="14">
        <v>7380.97</v>
      </c>
      <c r="F229" s="14">
        <v>7380.97</v>
      </c>
      <c r="G229" s="14">
        <v>7380.97</v>
      </c>
      <c r="H229" s="14">
        <v>7380.97</v>
      </c>
      <c r="I229" s="14">
        <v>7380.97</v>
      </c>
      <c r="J229" s="14">
        <v>7380.97</v>
      </c>
      <c r="K229" s="14">
        <v>7380.97</v>
      </c>
      <c r="L229" s="14">
        <v>7380.97</v>
      </c>
      <c r="M229" s="14">
        <v>7380.97</v>
      </c>
      <c r="N229" s="14">
        <v>7380.97</v>
      </c>
      <c r="O229" s="14">
        <v>7380.97</v>
      </c>
      <c r="IV229" s="45"/>
    </row>
    <row r="230" spans="1:256" s="44" customFormat="1" ht="25.5" customHeight="1">
      <c r="A230" s="17">
        <v>452</v>
      </c>
      <c r="B230" s="16" t="s">
        <v>195</v>
      </c>
      <c r="C230" s="15">
        <f>SUM(D230:O230)</f>
        <v>0</v>
      </c>
      <c r="D230" s="14">
        <v>0</v>
      </c>
      <c r="E230" s="14">
        <v>0</v>
      </c>
      <c r="F230" s="14">
        <v>0</v>
      </c>
      <c r="G230" s="14">
        <v>0</v>
      </c>
      <c r="H230" s="14">
        <v>0</v>
      </c>
      <c r="I230" s="14">
        <v>0</v>
      </c>
      <c r="J230" s="14">
        <v>0</v>
      </c>
      <c r="K230" s="14">
        <v>0</v>
      </c>
      <c r="L230" s="14">
        <v>0</v>
      </c>
      <c r="M230" s="14">
        <v>0</v>
      </c>
      <c r="N230" s="14">
        <v>0</v>
      </c>
      <c r="O230" s="13">
        <v>0</v>
      </c>
      <c r="IV230" s="45"/>
    </row>
    <row r="231" spans="1:256" s="44" customFormat="1" ht="25.5" customHeight="1">
      <c r="A231" s="17">
        <v>459</v>
      </c>
      <c r="B231" s="16" t="s">
        <v>194</v>
      </c>
      <c r="C231" s="15">
        <f>SUM(D231:O231)</f>
        <v>0</v>
      </c>
      <c r="D231" s="14">
        <v>0</v>
      </c>
      <c r="E231" s="14">
        <v>0</v>
      </c>
      <c r="F231" s="14">
        <v>0</v>
      </c>
      <c r="G231" s="14">
        <v>0</v>
      </c>
      <c r="H231" s="14">
        <v>0</v>
      </c>
      <c r="I231" s="14">
        <v>0</v>
      </c>
      <c r="J231" s="14">
        <v>0</v>
      </c>
      <c r="K231" s="14">
        <v>0</v>
      </c>
      <c r="L231" s="14">
        <v>0</v>
      </c>
      <c r="M231" s="14">
        <v>0</v>
      </c>
      <c r="N231" s="14">
        <v>0</v>
      </c>
      <c r="O231" s="13">
        <v>0</v>
      </c>
      <c r="IV231" s="45"/>
    </row>
    <row r="232" spans="1:256" s="44" customFormat="1" ht="35.25" customHeight="1">
      <c r="A232" s="26">
        <v>4600</v>
      </c>
      <c r="B232" s="21" t="s">
        <v>193</v>
      </c>
      <c r="C232" s="20">
        <f>SUM(D232:O232)</f>
        <v>0</v>
      </c>
      <c r="D232" s="19">
        <f>SUM(D233:D238)</f>
        <v>0</v>
      </c>
      <c r="E232" s="19">
        <f>SUM(E233:E238)</f>
        <v>0</v>
      </c>
      <c r="F232" s="19">
        <f>SUM(F233:F238)</f>
        <v>0</v>
      </c>
      <c r="G232" s="19">
        <f>SUM(G233:G238)</f>
        <v>0</v>
      </c>
      <c r="H232" s="19">
        <f>SUM(H233:H238)</f>
        <v>0</v>
      </c>
      <c r="I232" s="19">
        <f>SUM(I233:I238)</f>
        <v>0</v>
      </c>
      <c r="J232" s="19">
        <f>SUM(J233:J238)</f>
        <v>0</v>
      </c>
      <c r="K232" s="19">
        <f>SUM(K233:K238)</f>
        <v>0</v>
      </c>
      <c r="L232" s="19">
        <f>SUM(L233:L238)</f>
        <v>0</v>
      </c>
      <c r="M232" s="19">
        <f>SUM(M233:M238)</f>
        <v>0</v>
      </c>
      <c r="N232" s="19">
        <f>SUM(N233:N238)</f>
        <v>0</v>
      </c>
      <c r="O232" s="18">
        <f>SUM(O233:O238)</f>
        <v>0</v>
      </c>
      <c r="IV232" s="45"/>
    </row>
    <row r="233" spans="1:256" s="44" customFormat="1" ht="33" customHeight="1">
      <c r="A233" s="17">
        <v>461</v>
      </c>
      <c r="B233" s="16" t="s">
        <v>192</v>
      </c>
      <c r="C233" s="15">
        <f>SUM(D233:O233)</f>
        <v>0</v>
      </c>
      <c r="D233" s="14">
        <v>0</v>
      </c>
      <c r="E233" s="14">
        <v>0</v>
      </c>
      <c r="F233" s="14">
        <v>0</v>
      </c>
      <c r="G233" s="14">
        <v>0</v>
      </c>
      <c r="H233" s="14">
        <v>0</v>
      </c>
      <c r="I233" s="14">
        <v>0</v>
      </c>
      <c r="J233" s="14">
        <v>0</v>
      </c>
      <c r="K233" s="14">
        <v>0</v>
      </c>
      <c r="L233" s="14">
        <v>0</v>
      </c>
      <c r="M233" s="14">
        <v>0</v>
      </c>
      <c r="N233" s="14">
        <v>0</v>
      </c>
      <c r="O233" s="13">
        <v>0</v>
      </c>
      <c r="IV233" s="45"/>
    </row>
    <row r="234" spans="1:256" s="56" customFormat="1" ht="25.5" customHeight="1">
      <c r="A234" s="17">
        <v>462</v>
      </c>
      <c r="B234" s="16" t="s">
        <v>191</v>
      </c>
      <c r="C234" s="15">
        <f>SUM(D234:O234)</f>
        <v>0</v>
      </c>
      <c r="D234" s="14">
        <v>0</v>
      </c>
      <c r="E234" s="14">
        <v>0</v>
      </c>
      <c r="F234" s="14">
        <v>0</v>
      </c>
      <c r="G234" s="14">
        <v>0</v>
      </c>
      <c r="H234" s="14">
        <v>0</v>
      </c>
      <c r="I234" s="14">
        <v>0</v>
      </c>
      <c r="J234" s="14">
        <v>0</v>
      </c>
      <c r="K234" s="14">
        <v>0</v>
      </c>
      <c r="L234" s="14">
        <v>0</v>
      </c>
      <c r="M234" s="14">
        <v>0</v>
      </c>
      <c r="N234" s="14">
        <v>0</v>
      </c>
      <c r="O234" s="13">
        <v>0</v>
      </c>
      <c r="IV234" s="45"/>
    </row>
    <row r="235" spans="1:256" s="56" customFormat="1" ht="25.5" customHeight="1">
      <c r="A235" s="17">
        <v>463</v>
      </c>
      <c r="B235" s="16" t="s">
        <v>190</v>
      </c>
      <c r="C235" s="15">
        <f>SUM(D235:O235)</f>
        <v>0</v>
      </c>
      <c r="D235" s="14">
        <v>0</v>
      </c>
      <c r="E235" s="14">
        <v>0</v>
      </c>
      <c r="F235" s="14">
        <v>0</v>
      </c>
      <c r="G235" s="14">
        <v>0</v>
      </c>
      <c r="H235" s="14">
        <v>0</v>
      </c>
      <c r="I235" s="14">
        <v>0</v>
      </c>
      <c r="J235" s="14">
        <v>0</v>
      </c>
      <c r="K235" s="14">
        <v>0</v>
      </c>
      <c r="L235" s="14">
        <v>0</v>
      </c>
      <c r="M235" s="14">
        <v>0</v>
      </c>
      <c r="N235" s="14">
        <v>0</v>
      </c>
      <c r="O235" s="13">
        <v>0</v>
      </c>
      <c r="IV235" s="45"/>
    </row>
    <row r="236" spans="1:256" s="56" customFormat="1" ht="25.5">
      <c r="A236" s="17">
        <v>464</v>
      </c>
      <c r="B236" s="16" t="s">
        <v>189</v>
      </c>
      <c r="C236" s="15">
        <f>SUM(D236:O236)</f>
        <v>0</v>
      </c>
      <c r="D236" s="14">
        <v>0</v>
      </c>
      <c r="E236" s="14">
        <v>0</v>
      </c>
      <c r="F236" s="14">
        <v>0</v>
      </c>
      <c r="G236" s="14">
        <v>0</v>
      </c>
      <c r="H236" s="14">
        <v>0</v>
      </c>
      <c r="I236" s="14">
        <v>0</v>
      </c>
      <c r="J236" s="14">
        <v>0</v>
      </c>
      <c r="K236" s="14">
        <v>0</v>
      </c>
      <c r="L236" s="14">
        <v>0</v>
      </c>
      <c r="M236" s="14">
        <v>0</v>
      </c>
      <c r="N236" s="14">
        <v>0</v>
      </c>
      <c r="O236" s="13">
        <v>0</v>
      </c>
      <c r="IV236" s="45"/>
    </row>
    <row r="237" spans="1:256" s="56" customFormat="1" ht="25.5">
      <c r="A237" s="17">
        <v>465</v>
      </c>
      <c r="B237" s="16" t="s">
        <v>188</v>
      </c>
      <c r="C237" s="15">
        <f>SUM(D237:O237)</f>
        <v>0</v>
      </c>
      <c r="D237" s="14">
        <v>0</v>
      </c>
      <c r="E237" s="14">
        <v>0</v>
      </c>
      <c r="F237" s="14">
        <v>0</v>
      </c>
      <c r="G237" s="14">
        <v>0</v>
      </c>
      <c r="H237" s="14">
        <v>0</v>
      </c>
      <c r="I237" s="14">
        <v>0</v>
      </c>
      <c r="J237" s="14">
        <v>0</v>
      </c>
      <c r="K237" s="14">
        <v>0</v>
      </c>
      <c r="L237" s="14">
        <v>0</v>
      </c>
      <c r="M237" s="14">
        <v>0</v>
      </c>
      <c r="N237" s="14">
        <v>0</v>
      </c>
      <c r="O237" s="13">
        <v>0</v>
      </c>
      <c r="IV237" s="45"/>
    </row>
    <row r="238" spans="1:256" s="56" customFormat="1" ht="25.5">
      <c r="A238" s="17">
        <v>466</v>
      </c>
      <c r="B238" s="16" t="s">
        <v>187</v>
      </c>
      <c r="C238" s="15">
        <f>SUM(D238:O238)</f>
        <v>0</v>
      </c>
      <c r="D238" s="14">
        <v>0</v>
      </c>
      <c r="E238" s="14">
        <v>0</v>
      </c>
      <c r="F238" s="14">
        <v>0</v>
      </c>
      <c r="G238" s="14">
        <v>0</v>
      </c>
      <c r="H238" s="14">
        <v>0</v>
      </c>
      <c r="I238" s="14">
        <v>0</v>
      </c>
      <c r="J238" s="14">
        <v>0</v>
      </c>
      <c r="K238" s="14">
        <v>0</v>
      </c>
      <c r="L238" s="14">
        <v>0</v>
      </c>
      <c r="M238" s="14">
        <v>0</v>
      </c>
      <c r="N238" s="14">
        <v>0</v>
      </c>
      <c r="O238" s="13">
        <v>0</v>
      </c>
      <c r="IV238" s="45"/>
    </row>
    <row r="239" spans="1:256" s="44" customFormat="1" ht="25.5" customHeight="1">
      <c r="A239" s="26">
        <v>4700</v>
      </c>
      <c r="B239" s="25" t="s">
        <v>186</v>
      </c>
      <c r="C239" s="55">
        <f>SUM(D239:O239)</f>
        <v>0</v>
      </c>
      <c r="D239" s="55">
        <f>SUM(D240)</f>
        <v>0</v>
      </c>
      <c r="E239" s="55">
        <f>SUM(E240)</f>
        <v>0</v>
      </c>
      <c r="F239" s="55">
        <f>SUM(F240)</f>
        <v>0</v>
      </c>
      <c r="G239" s="55">
        <f>SUM(G240)</f>
        <v>0</v>
      </c>
      <c r="H239" s="55">
        <f>SUM(H240)</f>
        <v>0</v>
      </c>
      <c r="I239" s="55">
        <f>SUM(I240)</f>
        <v>0</v>
      </c>
      <c r="J239" s="55">
        <f>SUM(J240)</f>
        <v>0</v>
      </c>
      <c r="K239" s="55">
        <f>SUM(K240)</f>
        <v>0</v>
      </c>
      <c r="L239" s="55">
        <f>SUM(L240)</f>
        <v>0</v>
      </c>
      <c r="M239" s="55">
        <f>SUM(M240)</f>
        <v>0</v>
      </c>
      <c r="N239" s="55">
        <f>SUM(N240)</f>
        <v>0</v>
      </c>
      <c r="O239" s="54">
        <f>SUM(O240)</f>
        <v>0</v>
      </c>
      <c r="IV239" s="45"/>
    </row>
    <row r="240" spans="1:256" s="44" customFormat="1" ht="25.5" customHeight="1">
      <c r="A240" s="17">
        <v>471</v>
      </c>
      <c r="B240" s="16" t="s">
        <v>185</v>
      </c>
      <c r="C240" s="15">
        <f>SUM(D240:O240)</f>
        <v>0</v>
      </c>
      <c r="D240" s="24">
        <v>0</v>
      </c>
      <c r="E240" s="24">
        <v>0</v>
      </c>
      <c r="F240" s="24">
        <v>0</v>
      </c>
      <c r="G240" s="24">
        <v>0</v>
      </c>
      <c r="H240" s="24">
        <v>0</v>
      </c>
      <c r="I240" s="24">
        <v>0</v>
      </c>
      <c r="J240" s="24">
        <v>0</v>
      </c>
      <c r="K240" s="24">
        <v>0</v>
      </c>
      <c r="L240" s="24">
        <v>0</v>
      </c>
      <c r="M240" s="24">
        <v>0</v>
      </c>
      <c r="N240" s="24">
        <v>0</v>
      </c>
      <c r="O240" s="23">
        <v>0</v>
      </c>
      <c r="IV240" s="45"/>
    </row>
    <row r="241" spans="1:256" s="44" customFormat="1" ht="25.5" customHeight="1">
      <c r="A241" s="26">
        <v>4800</v>
      </c>
      <c r="B241" s="25" t="s">
        <v>184</v>
      </c>
      <c r="C241" s="55">
        <f>SUM(D241:O241)</f>
        <v>0</v>
      </c>
      <c r="D241" s="55">
        <f>SUM(D242:D246)</f>
        <v>0</v>
      </c>
      <c r="E241" s="55">
        <f>SUM(E242:E246)</f>
        <v>0</v>
      </c>
      <c r="F241" s="55">
        <f>SUM(F242:F246)</f>
        <v>0</v>
      </c>
      <c r="G241" s="55">
        <f>SUM(G242:G246)</f>
        <v>0</v>
      </c>
      <c r="H241" s="55">
        <f>SUM(H242:H246)</f>
        <v>0</v>
      </c>
      <c r="I241" s="55">
        <f>SUM(I242:I246)</f>
        <v>0</v>
      </c>
      <c r="J241" s="55">
        <f>SUM(J242:J246)</f>
        <v>0</v>
      </c>
      <c r="K241" s="55">
        <f>SUM(K242:K246)</f>
        <v>0</v>
      </c>
      <c r="L241" s="55">
        <f>SUM(L242:L246)</f>
        <v>0</v>
      </c>
      <c r="M241" s="55">
        <f>SUM(M242:M246)</f>
        <v>0</v>
      </c>
      <c r="N241" s="55">
        <f>SUM(N242:N246)</f>
        <v>0</v>
      </c>
      <c r="O241" s="54">
        <f>SUM(O242:O246)</f>
        <v>0</v>
      </c>
      <c r="IV241" s="45"/>
    </row>
    <row r="242" spans="1:256" s="44" customFormat="1" ht="25.5" customHeight="1">
      <c r="A242" s="17">
        <v>481</v>
      </c>
      <c r="B242" s="16" t="s">
        <v>183</v>
      </c>
      <c r="C242" s="15">
        <f>SUM(D242:O242)</f>
        <v>0</v>
      </c>
      <c r="D242" s="14">
        <v>0</v>
      </c>
      <c r="E242" s="14">
        <v>0</v>
      </c>
      <c r="F242" s="14">
        <v>0</v>
      </c>
      <c r="G242" s="14">
        <v>0</v>
      </c>
      <c r="H242" s="14">
        <v>0</v>
      </c>
      <c r="I242" s="14">
        <v>0</v>
      </c>
      <c r="J242" s="14">
        <v>0</v>
      </c>
      <c r="K242" s="14">
        <v>0</v>
      </c>
      <c r="L242" s="14">
        <v>0</v>
      </c>
      <c r="M242" s="14">
        <v>0</v>
      </c>
      <c r="N242" s="14">
        <v>0</v>
      </c>
      <c r="O242" s="13">
        <v>0</v>
      </c>
      <c r="IV242" s="45"/>
    </row>
    <row r="243" spans="1:256" s="44" customFormat="1" ht="25.5" customHeight="1">
      <c r="A243" s="17">
        <v>482</v>
      </c>
      <c r="B243" s="16" t="s">
        <v>182</v>
      </c>
      <c r="C243" s="15">
        <f>SUM(D243:O243)</f>
        <v>0</v>
      </c>
      <c r="D243" s="14">
        <v>0</v>
      </c>
      <c r="E243" s="14">
        <v>0</v>
      </c>
      <c r="F243" s="14">
        <v>0</v>
      </c>
      <c r="G243" s="14">
        <v>0</v>
      </c>
      <c r="H243" s="14">
        <v>0</v>
      </c>
      <c r="I243" s="14">
        <v>0</v>
      </c>
      <c r="J243" s="14">
        <v>0</v>
      </c>
      <c r="K243" s="14">
        <v>0</v>
      </c>
      <c r="L243" s="14">
        <v>0</v>
      </c>
      <c r="M243" s="14">
        <v>0</v>
      </c>
      <c r="N243" s="14">
        <v>0</v>
      </c>
      <c r="O243" s="13">
        <v>0</v>
      </c>
      <c r="IV243" s="45"/>
    </row>
    <row r="244" spans="1:256" s="44" customFormat="1" ht="25.5" customHeight="1">
      <c r="A244" s="17">
        <v>483</v>
      </c>
      <c r="B244" s="16" t="s">
        <v>181</v>
      </c>
      <c r="C244" s="15">
        <f>SUM(D244:O244)</f>
        <v>0</v>
      </c>
      <c r="D244" s="14">
        <v>0</v>
      </c>
      <c r="E244" s="14">
        <v>0</v>
      </c>
      <c r="F244" s="14">
        <v>0</v>
      </c>
      <c r="G244" s="14">
        <v>0</v>
      </c>
      <c r="H244" s="14">
        <v>0</v>
      </c>
      <c r="I244" s="14">
        <v>0</v>
      </c>
      <c r="J244" s="14">
        <v>0</v>
      </c>
      <c r="K244" s="14">
        <v>0</v>
      </c>
      <c r="L244" s="14">
        <v>0</v>
      </c>
      <c r="M244" s="14">
        <v>0</v>
      </c>
      <c r="N244" s="14">
        <v>0</v>
      </c>
      <c r="O244" s="13">
        <v>0</v>
      </c>
      <c r="IV244" s="45"/>
    </row>
    <row r="245" spans="1:256" s="44" customFormat="1" ht="25.5" customHeight="1">
      <c r="A245" s="17">
        <v>484</v>
      </c>
      <c r="B245" s="16" t="s">
        <v>180</v>
      </c>
      <c r="C245" s="15">
        <f>SUM(D245:O245)</f>
        <v>0</v>
      </c>
      <c r="D245" s="14">
        <v>0</v>
      </c>
      <c r="E245" s="14">
        <v>0</v>
      </c>
      <c r="F245" s="14">
        <v>0</v>
      </c>
      <c r="G245" s="14">
        <v>0</v>
      </c>
      <c r="H245" s="14">
        <v>0</v>
      </c>
      <c r="I245" s="14">
        <v>0</v>
      </c>
      <c r="J245" s="14">
        <v>0</v>
      </c>
      <c r="K245" s="14">
        <v>0</v>
      </c>
      <c r="L245" s="14">
        <v>0</v>
      </c>
      <c r="M245" s="14">
        <v>0</v>
      </c>
      <c r="N245" s="14">
        <v>0</v>
      </c>
      <c r="O245" s="13">
        <v>0</v>
      </c>
      <c r="IV245" s="45"/>
    </row>
    <row r="246" spans="1:256" s="44" customFormat="1" ht="25.5" customHeight="1">
      <c r="A246" s="17">
        <v>485</v>
      </c>
      <c r="B246" s="16" t="s">
        <v>179</v>
      </c>
      <c r="C246" s="15">
        <f>SUM(D246:O246)</f>
        <v>0</v>
      </c>
      <c r="D246" s="14">
        <v>0</v>
      </c>
      <c r="E246" s="14">
        <v>0</v>
      </c>
      <c r="F246" s="14">
        <v>0</v>
      </c>
      <c r="G246" s="14">
        <v>0</v>
      </c>
      <c r="H246" s="14">
        <v>0</v>
      </c>
      <c r="I246" s="14">
        <v>0</v>
      </c>
      <c r="J246" s="14">
        <v>0</v>
      </c>
      <c r="K246" s="14">
        <v>0</v>
      </c>
      <c r="L246" s="14">
        <v>0</v>
      </c>
      <c r="M246" s="14">
        <v>0</v>
      </c>
      <c r="N246" s="14">
        <v>0</v>
      </c>
      <c r="O246" s="13">
        <v>0</v>
      </c>
      <c r="IV246" s="45"/>
    </row>
    <row r="247" spans="1:256" s="44" customFormat="1" ht="25.5" customHeight="1">
      <c r="A247" s="26">
        <v>4900</v>
      </c>
      <c r="B247" s="25" t="s">
        <v>178</v>
      </c>
      <c r="C247" s="20">
        <f>SUM(D247:O247)</f>
        <v>0</v>
      </c>
      <c r="D247" s="19">
        <f>SUM(D248:D250)</f>
        <v>0</v>
      </c>
      <c r="E247" s="19">
        <f>SUM(E248:E250)</f>
        <v>0</v>
      </c>
      <c r="F247" s="19">
        <f>SUM(F248:F250)</f>
        <v>0</v>
      </c>
      <c r="G247" s="19">
        <f>SUM(G248:G250)</f>
        <v>0</v>
      </c>
      <c r="H247" s="19">
        <f>SUM(H248:H250)</f>
        <v>0</v>
      </c>
      <c r="I247" s="19">
        <f>SUM(I248:I250)</f>
        <v>0</v>
      </c>
      <c r="J247" s="19">
        <f>SUM(J248:J250)</f>
        <v>0</v>
      </c>
      <c r="K247" s="19">
        <f>SUM(K248:K250)</f>
        <v>0</v>
      </c>
      <c r="L247" s="19">
        <f>SUM(L248:L250)</f>
        <v>0</v>
      </c>
      <c r="M247" s="19">
        <f>SUM(M248:M250)</f>
        <v>0</v>
      </c>
      <c r="N247" s="19">
        <f>SUM(N248:N250)</f>
        <v>0</v>
      </c>
      <c r="O247" s="18">
        <f>SUM(O248:O250)</f>
        <v>0</v>
      </c>
      <c r="IV247" s="45"/>
    </row>
    <row r="248" spans="1:256" s="44" customFormat="1" ht="25.5" customHeight="1">
      <c r="A248" s="17">
        <v>491</v>
      </c>
      <c r="B248" s="16" t="s">
        <v>177</v>
      </c>
      <c r="C248" s="15">
        <f>SUM(D248:O248)</f>
        <v>0</v>
      </c>
      <c r="D248" s="24">
        <v>0</v>
      </c>
      <c r="E248" s="24">
        <v>0</v>
      </c>
      <c r="F248" s="24">
        <v>0</v>
      </c>
      <c r="G248" s="24">
        <v>0</v>
      </c>
      <c r="H248" s="24">
        <v>0</v>
      </c>
      <c r="I248" s="24">
        <v>0</v>
      </c>
      <c r="J248" s="24">
        <v>0</v>
      </c>
      <c r="K248" s="24">
        <v>0</v>
      </c>
      <c r="L248" s="24">
        <v>0</v>
      </c>
      <c r="M248" s="24">
        <v>0</v>
      </c>
      <c r="N248" s="24">
        <v>0</v>
      </c>
      <c r="O248" s="23">
        <v>0</v>
      </c>
      <c r="IV248" s="45"/>
    </row>
    <row r="249" spans="1:256" s="44" customFormat="1" ht="25.5" customHeight="1">
      <c r="A249" s="17">
        <v>492</v>
      </c>
      <c r="B249" s="16" t="s">
        <v>176</v>
      </c>
      <c r="C249" s="15">
        <f>SUM(D249:O249)</f>
        <v>0</v>
      </c>
      <c r="D249" s="24">
        <v>0</v>
      </c>
      <c r="E249" s="24">
        <v>0</v>
      </c>
      <c r="F249" s="24">
        <v>0</v>
      </c>
      <c r="G249" s="24">
        <v>0</v>
      </c>
      <c r="H249" s="24">
        <v>0</v>
      </c>
      <c r="I249" s="24">
        <v>0</v>
      </c>
      <c r="J249" s="24">
        <v>0</v>
      </c>
      <c r="K249" s="24">
        <v>0</v>
      </c>
      <c r="L249" s="24">
        <v>0</v>
      </c>
      <c r="M249" s="24">
        <v>0</v>
      </c>
      <c r="N249" s="24">
        <v>0</v>
      </c>
      <c r="O249" s="23">
        <v>0</v>
      </c>
      <c r="IV249" s="45"/>
    </row>
    <row r="250" spans="1:256" s="44" customFormat="1" ht="25.5" customHeight="1">
      <c r="A250" s="17">
        <v>493</v>
      </c>
      <c r="B250" s="16" t="s">
        <v>175</v>
      </c>
      <c r="C250" s="15">
        <f>SUM(D250:O250)</f>
        <v>0</v>
      </c>
      <c r="D250" s="24">
        <v>0</v>
      </c>
      <c r="E250" s="24">
        <v>0</v>
      </c>
      <c r="F250" s="24">
        <v>0</v>
      </c>
      <c r="G250" s="24">
        <v>0</v>
      </c>
      <c r="H250" s="24">
        <v>0</v>
      </c>
      <c r="I250" s="24">
        <v>0</v>
      </c>
      <c r="J250" s="24">
        <v>0</v>
      </c>
      <c r="K250" s="24">
        <v>0</v>
      </c>
      <c r="L250" s="24">
        <v>0</v>
      </c>
      <c r="M250" s="24">
        <v>0</v>
      </c>
      <c r="N250" s="24">
        <v>0</v>
      </c>
      <c r="O250" s="23">
        <v>0</v>
      </c>
      <c r="IV250" s="45"/>
    </row>
    <row r="251" spans="1:256" s="44" customFormat="1" ht="25.5" customHeight="1">
      <c r="A251" s="39">
        <v>5000</v>
      </c>
      <c r="B251" s="38" t="s">
        <v>174</v>
      </c>
      <c r="C251" s="37">
        <f>SUM(D251:O251)</f>
        <v>3059504</v>
      </c>
      <c r="D251" s="36">
        <f>D252+D259+D264+D267+D274+D276+D285+D295+D300</f>
        <v>992330</v>
      </c>
      <c r="E251" s="36">
        <f>E252+E259+E264+E267+E274+E276+E285+E295+E300</f>
        <v>52416</v>
      </c>
      <c r="F251" s="36">
        <f>F252+F259+F264+F267+F274+F276+F285+F295+F300</f>
        <v>57330</v>
      </c>
      <c r="G251" s="36">
        <f>G252+G259+G264+G267+G274+G276+G285+G295+G300</f>
        <v>91496</v>
      </c>
      <c r="H251" s="36">
        <f>H252+H259+H264+H267+H274+H276+H285+H295+H300</f>
        <v>57330</v>
      </c>
      <c r="I251" s="36">
        <f>I252+I259+I264+I267+I274+I276+I285+I295+I300</f>
        <v>562300</v>
      </c>
      <c r="J251" s="36">
        <f>J252+J259+J264+J267+J274+J276+J285+J295+J300</f>
        <v>43134</v>
      </c>
      <c r="K251" s="36">
        <f>K252+K259+K264+K267+K274+K276+K285+K295+K300</f>
        <v>1027300</v>
      </c>
      <c r="L251" s="36">
        <f>L252+L259+L264+L267+L274+L276+L285+L295+L300</f>
        <v>43134</v>
      </c>
      <c r="M251" s="36">
        <f>M252+M259+M264+M267+M274+M276+M285+M295+M300</f>
        <v>27300</v>
      </c>
      <c r="N251" s="36">
        <f>N252+N259+N264+N267+N274+N276+N285+N295+N300</f>
        <v>43134</v>
      </c>
      <c r="O251" s="35">
        <f>O252+O259+O264+O267+O274+O276+O285+O295+O300</f>
        <v>62300</v>
      </c>
      <c r="IV251" s="45"/>
    </row>
    <row r="252" spans="1:256" s="44" customFormat="1" ht="25.5" customHeight="1">
      <c r="A252" s="53">
        <v>5100</v>
      </c>
      <c r="B252" s="25" t="s">
        <v>173</v>
      </c>
      <c r="C252" s="20">
        <f>SUM(D252:O252)</f>
        <v>210924</v>
      </c>
      <c r="D252" s="19">
        <f>SUM(D253:D258)</f>
        <v>50834</v>
      </c>
      <c r="E252" s="19">
        <f>SUM(E253:E258)</f>
        <v>10920</v>
      </c>
      <c r="F252" s="19">
        <f>SUM(F253:F258)</f>
        <v>15834</v>
      </c>
      <c r="G252" s="19">
        <f>SUM(G253:G258)</f>
        <v>0</v>
      </c>
      <c r="H252" s="19">
        <f>SUM(H253:H258)</f>
        <v>15834</v>
      </c>
      <c r="I252" s="19">
        <f>SUM(I253:I258)</f>
        <v>35000</v>
      </c>
      <c r="J252" s="19">
        <f>SUM(J253:J258)</f>
        <v>15834</v>
      </c>
      <c r="K252" s="19">
        <f>SUM(K253:K258)</f>
        <v>0</v>
      </c>
      <c r="L252" s="19">
        <f>SUM(L253:L258)</f>
        <v>15834</v>
      </c>
      <c r="M252" s="19">
        <f>SUM(M253:M258)</f>
        <v>0</v>
      </c>
      <c r="N252" s="19">
        <f>SUM(N253:N258)</f>
        <v>15834</v>
      </c>
      <c r="O252" s="18">
        <f>SUM(O253:O258)</f>
        <v>35000</v>
      </c>
      <c r="IV252" s="45"/>
    </row>
    <row r="253" spans="1:256" s="44" customFormat="1" ht="25.5" customHeight="1">
      <c r="A253" s="17">
        <v>511</v>
      </c>
      <c r="B253" s="16" t="s">
        <v>172</v>
      </c>
      <c r="C253" s="15">
        <f>SUM(D253:O253)</f>
        <v>105000</v>
      </c>
      <c r="D253" s="14">
        <v>35000</v>
      </c>
      <c r="E253" s="14">
        <v>0</v>
      </c>
      <c r="F253" s="14">
        <v>0</v>
      </c>
      <c r="G253" s="14">
        <v>0</v>
      </c>
      <c r="H253" s="14">
        <v>0</v>
      </c>
      <c r="I253" s="14">
        <v>35000</v>
      </c>
      <c r="J253" s="14">
        <v>0</v>
      </c>
      <c r="K253" s="14">
        <v>0</v>
      </c>
      <c r="L253" s="14">
        <v>0</v>
      </c>
      <c r="M253" s="14">
        <v>0</v>
      </c>
      <c r="N253" s="14">
        <v>0</v>
      </c>
      <c r="O253" s="13">
        <v>35000</v>
      </c>
      <c r="IV253" s="45"/>
    </row>
    <row r="254" spans="1:256" s="44" customFormat="1" ht="25.5" customHeight="1">
      <c r="A254" s="17">
        <v>512</v>
      </c>
      <c r="B254" s="16" t="s">
        <v>171</v>
      </c>
      <c r="C254" s="15">
        <f>SUM(D254:O254)</f>
        <v>10920</v>
      </c>
      <c r="D254" s="14">
        <v>0</v>
      </c>
      <c r="E254" s="50">
        <v>10920</v>
      </c>
      <c r="F254" s="14">
        <v>0</v>
      </c>
      <c r="G254" s="14">
        <v>0</v>
      </c>
      <c r="H254" s="14">
        <v>0</v>
      </c>
      <c r="I254" s="14">
        <v>0</v>
      </c>
      <c r="J254" s="14">
        <v>0</v>
      </c>
      <c r="K254" s="14">
        <v>0</v>
      </c>
      <c r="L254" s="14">
        <v>0</v>
      </c>
      <c r="M254" s="14">
        <v>0</v>
      </c>
      <c r="N254" s="14">
        <v>0</v>
      </c>
      <c r="O254" s="13">
        <v>0</v>
      </c>
      <c r="IV254" s="45"/>
    </row>
    <row r="255" spans="1:256" s="44" customFormat="1" ht="25.5" customHeight="1">
      <c r="A255" s="17">
        <v>513</v>
      </c>
      <c r="B255" s="16" t="s">
        <v>170</v>
      </c>
      <c r="C255" s="15">
        <f>SUM(D255:O255)</f>
        <v>0</v>
      </c>
      <c r="D255" s="14">
        <v>0</v>
      </c>
      <c r="E255" s="14">
        <v>0</v>
      </c>
      <c r="F255" s="14">
        <v>0</v>
      </c>
      <c r="G255" s="14">
        <v>0</v>
      </c>
      <c r="H255" s="14">
        <v>0</v>
      </c>
      <c r="I255" s="14">
        <v>0</v>
      </c>
      <c r="J255" s="14">
        <v>0</v>
      </c>
      <c r="K255" s="14">
        <v>0</v>
      </c>
      <c r="L255" s="14">
        <v>0</v>
      </c>
      <c r="M255" s="14">
        <v>0</v>
      </c>
      <c r="N255" s="14">
        <v>0</v>
      </c>
      <c r="O255" s="13">
        <v>0</v>
      </c>
      <c r="IV255" s="45"/>
    </row>
    <row r="256" spans="1:256" s="44" customFormat="1" ht="25.5" customHeight="1">
      <c r="A256" s="17">
        <v>514</v>
      </c>
      <c r="B256" s="16" t="s">
        <v>169</v>
      </c>
      <c r="C256" s="15">
        <f>SUM(D256:O256)</f>
        <v>0</v>
      </c>
      <c r="D256" s="14">
        <v>0</v>
      </c>
      <c r="E256" s="14">
        <v>0</v>
      </c>
      <c r="F256" s="14">
        <v>0</v>
      </c>
      <c r="G256" s="14">
        <v>0</v>
      </c>
      <c r="H256" s="14">
        <v>0</v>
      </c>
      <c r="I256" s="14">
        <v>0</v>
      </c>
      <c r="J256" s="14">
        <v>0</v>
      </c>
      <c r="K256" s="14">
        <v>0</v>
      </c>
      <c r="L256" s="14">
        <v>0</v>
      </c>
      <c r="M256" s="14">
        <v>0</v>
      </c>
      <c r="N256" s="14">
        <v>0</v>
      </c>
      <c r="O256" s="13">
        <v>0</v>
      </c>
      <c r="IV256" s="45"/>
    </row>
    <row r="257" spans="1:256" s="44" customFormat="1" ht="25.5" customHeight="1">
      <c r="A257" s="17">
        <v>515</v>
      </c>
      <c r="B257" s="16" t="s">
        <v>168</v>
      </c>
      <c r="C257" s="15">
        <f>SUM(D257:O257)</f>
        <v>95004</v>
      </c>
      <c r="D257" s="14">
        <v>15834</v>
      </c>
      <c r="E257" s="14">
        <v>0</v>
      </c>
      <c r="F257" s="14">
        <v>15834</v>
      </c>
      <c r="G257" s="14">
        <v>0</v>
      </c>
      <c r="H257" s="14">
        <v>15834</v>
      </c>
      <c r="I257" s="14">
        <v>0</v>
      </c>
      <c r="J257" s="14">
        <v>15834</v>
      </c>
      <c r="K257" s="14">
        <v>0</v>
      </c>
      <c r="L257" s="14">
        <v>15834</v>
      </c>
      <c r="M257" s="14">
        <v>0</v>
      </c>
      <c r="N257" s="14">
        <v>15834</v>
      </c>
      <c r="O257" s="13">
        <v>0</v>
      </c>
      <c r="IV257" s="45"/>
    </row>
    <row r="258" spans="1:256" s="44" customFormat="1" ht="25.5" customHeight="1">
      <c r="A258" s="17">
        <v>519</v>
      </c>
      <c r="B258" s="16" t="s">
        <v>167</v>
      </c>
      <c r="C258" s="15">
        <f>SUM(D258:O258)</f>
        <v>0</v>
      </c>
      <c r="D258" s="14">
        <v>0</v>
      </c>
      <c r="E258" s="14">
        <v>0</v>
      </c>
      <c r="F258" s="14">
        <v>0</v>
      </c>
      <c r="G258" s="14">
        <v>0</v>
      </c>
      <c r="H258" s="14">
        <v>0</v>
      </c>
      <c r="I258" s="14">
        <v>0</v>
      </c>
      <c r="J258" s="14">
        <v>0</v>
      </c>
      <c r="K258" s="14">
        <v>0</v>
      </c>
      <c r="L258" s="14">
        <v>0</v>
      </c>
      <c r="M258" s="14">
        <v>0</v>
      </c>
      <c r="N258" s="14">
        <v>0</v>
      </c>
      <c r="O258" s="13">
        <v>0</v>
      </c>
      <c r="IV258" s="45"/>
    </row>
    <row r="259" spans="1:256" s="44" customFormat="1" ht="25.5" customHeight="1">
      <c r="A259" s="26">
        <v>5200</v>
      </c>
      <c r="B259" s="25" t="s">
        <v>166</v>
      </c>
      <c r="C259" s="20">
        <f>SUM(D259:O259)</f>
        <v>120980</v>
      </c>
      <c r="D259" s="19">
        <f>SUM(D260:D263)</f>
        <v>14196</v>
      </c>
      <c r="E259" s="19">
        <f>SUM(E260:E263)</f>
        <v>14196</v>
      </c>
      <c r="F259" s="19">
        <f>SUM(F260:F263)</f>
        <v>14196</v>
      </c>
      <c r="G259" s="19">
        <f>SUM(G260:G263)</f>
        <v>64196</v>
      </c>
      <c r="H259" s="19">
        <f>SUM(H260:H263)</f>
        <v>14196</v>
      </c>
      <c r="I259" s="19">
        <f>SUM(I260:I263)</f>
        <v>0</v>
      </c>
      <c r="J259" s="19">
        <f>SUM(J260:J263)</f>
        <v>0</v>
      </c>
      <c r="K259" s="19">
        <f>SUM(K260:K263)</f>
        <v>0</v>
      </c>
      <c r="L259" s="19">
        <f>SUM(L260:L263)</f>
        <v>0</v>
      </c>
      <c r="M259" s="19">
        <f>SUM(M260:M263)</f>
        <v>0</v>
      </c>
      <c r="N259" s="19">
        <f>SUM(N260:N263)</f>
        <v>0</v>
      </c>
      <c r="O259" s="18">
        <f>SUM(O260:O263)</f>
        <v>0</v>
      </c>
      <c r="IV259" s="45"/>
    </row>
    <row r="260" spans="1:256" s="44" customFormat="1" ht="25.5" customHeight="1">
      <c r="A260" s="17">
        <v>521</v>
      </c>
      <c r="B260" s="16" t="s">
        <v>165</v>
      </c>
      <c r="C260" s="15">
        <f>SUM(D260:O260)</f>
        <v>70980</v>
      </c>
      <c r="D260" s="14">
        <v>14196</v>
      </c>
      <c r="E260" s="14">
        <v>14196</v>
      </c>
      <c r="F260" s="14">
        <v>14196</v>
      </c>
      <c r="G260" s="14">
        <v>14196</v>
      </c>
      <c r="H260" s="14">
        <v>14196</v>
      </c>
      <c r="I260" s="14">
        <v>0</v>
      </c>
      <c r="J260" s="14">
        <v>0</v>
      </c>
      <c r="K260" s="14">
        <v>0</v>
      </c>
      <c r="L260" s="14">
        <v>0</v>
      </c>
      <c r="M260" s="14">
        <v>0</v>
      </c>
      <c r="N260" s="14">
        <v>0</v>
      </c>
      <c r="O260" s="13">
        <v>0</v>
      </c>
      <c r="IV260" s="45"/>
    </row>
    <row r="261" spans="1:256" s="44" customFormat="1" ht="25.5" customHeight="1">
      <c r="A261" s="17">
        <v>522</v>
      </c>
      <c r="B261" s="16" t="s">
        <v>164</v>
      </c>
      <c r="C261" s="15">
        <f>SUM(D261:O261)</f>
        <v>50000</v>
      </c>
      <c r="D261" s="14">
        <v>0</v>
      </c>
      <c r="E261" s="14">
        <v>0</v>
      </c>
      <c r="F261" s="14">
        <v>0</v>
      </c>
      <c r="G261" s="14">
        <v>50000</v>
      </c>
      <c r="H261" s="14">
        <v>0</v>
      </c>
      <c r="I261" s="14">
        <v>0</v>
      </c>
      <c r="J261" s="14">
        <v>0</v>
      </c>
      <c r="K261" s="14">
        <v>0</v>
      </c>
      <c r="L261" s="14">
        <v>0</v>
      </c>
      <c r="M261" s="14">
        <v>0</v>
      </c>
      <c r="N261" s="14">
        <v>0</v>
      </c>
      <c r="O261" s="13">
        <v>0</v>
      </c>
      <c r="IV261" s="45"/>
    </row>
    <row r="262" spans="1:256" s="44" customFormat="1" ht="25.5" customHeight="1">
      <c r="A262" s="17">
        <v>523</v>
      </c>
      <c r="B262" s="16" t="s">
        <v>163</v>
      </c>
      <c r="C262" s="15">
        <f>SUM(D262:O262)</f>
        <v>0</v>
      </c>
      <c r="D262" s="14">
        <v>0</v>
      </c>
      <c r="E262" s="14">
        <v>0</v>
      </c>
      <c r="F262" s="14">
        <v>0</v>
      </c>
      <c r="G262" s="14">
        <v>0</v>
      </c>
      <c r="H262" s="14">
        <v>0</v>
      </c>
      <c r="I262" s="14">
        <v>0</v>
      </c>
      <c r="J262" s="14">
        <v>0</v>
      </c>
      <c r="K262" s="14">
        <v>0</v>
      </c>
      <c r="L262" s="14">
        <v>0</v>
      </c>
      <c r="M262" s="14">
        <v>0</v>
      </c>
      <c r="N262" s="14">
        <v>0</v>
      </c>
      <c r="O262" s="13">
        <v>0</v>
      </c>
      <c r="IV262" s="45"/>
    </row>
    <row r="263" spans="1:256" s="44" customFormat="1" ht="25.5" customHeight="1">
      <c r="A263" s="17">
        <v>529</v>
      </c>
      <c r="B263" s="16" t="s">
        <v>162</v>
      </c>
      <c r="C263" s="15">
        <f>SUM(D263:O263)</f>
        <v>0</v>
      </c>
      <c r="D263" s="14">
        <v>0</v>
      </c>
      <c r="E263" s="14">
        <v>0</v>
      </c>
      <c r="F263" s="14">
        <v>0</v>
      </c>
      <c r="G263" s="14">
        <v>0</v>
      </c>
      <c r="H263" s="14">
        <v>0</v>
      </c>
      <c r="I263" s="14">
        <v>0</v>
      </c>
      <c r="J263" s="14">
        <v>0</v>
      </c>
      <c r="K263" s="14">
        <v>0</v>
      </c>
      <c r="L263" s="14">
        <v>0</v>
      </c>
      <c r="M263" s="14">
        <v>0</v>
      </c>
      <c r="N263" s="14">
        <v>0</v>
      </c>
      <c r="O263" s="13">
        <v>0</v>
      </c>
      <c r="IV263" s="45"/>
    </row>
    <row r="264" spans="1:256" s="44" customFormat="1" ht="25.5" customHeight="1">
      <c r="A264" s="26">
        <v>5300</v>
      </c>
      <c r="B264" s="25" t="s">
        <v>161</v>
      </c>
      <c r="C264" s="20">
        <f>SUM(D264:O264)</f>
        <v>0</v>
      </c>
      <c r="D264" s="19">
        <f>SUM(D265:D266)</f>
        <v>0</v>
      </c>
      <c r="E264" s="19">
        <f>SUM(E265:E266)</f>
        <v>0</v>
      </c>
      <c r="F264" s="19">
        <f>SUM(F265:F266)</f>
        <v>0</v>
      </c>
      <c r="G264" s="19">
        <f>SUM(G265:G266)</f>
        <v>0</v>
      </c>
      <c r="H264" s="19">
        <f>SUM(H265:H266)</f>
        <v>0</v>
      </c>
      <c r="I264" s="19">
        <f>SUM(I265:I266)</f>
        <v>0</v>
      </c>
      <c r="J264" s="19">
        <f>SUM(J265:J266)</f>
        <v>0</v>
      </c>
      <c r="K264" s="19">
        <f>SUM(K265:K266)</f>
        <v>0</v>
      </c>
      <c r="L264" s="19">
        <f>SUM(L265:L266)</f>
        <v>0</v>
      </c>
      <c r="M264" s="19">
        <f>SUM(M265:M266)</f>
        <v>0</v>
      </c>
      <c r="N264" s="19">
        <f>SUM(N265:N266)</f>
        <v>0</v>
      </c>
      <c r="O264" s="18">
        <f>SUM(O265:O266)</f>
        <v>0</v>
      </c>
      <c r="IV264" s="45"/>
    </row>
    <row r="265" spans="1:256" s="44" customFormat="1" ht="25.5" customHeight="1">
      <c r="A265" s="17">
        <v>531</v>
      </c>
      <c r="B265" s="16" t="s">
        <v>160</v>
      </c>
      <c r="C265" s="15">
        <f>SUM(D265:O265)</f>
        <v>0</v>
      </c>
      <c r="D265" s="14">
        <v>0</v>
      </c>
      <c r="E265" s="14">
        <v>0</v>
      </c>
      <c r="F265" s="14">
        <v>0</v>
      </c>
      <c r="G265" s="14">
        <v>0</v>
      </c>
      <c r="H265" s="14">
        <v>0</v>
      </c>
      <c r="I265" s="14">
        <v>0</v>
      </c>
      <c r="J265" s="14">
        <v>0</v>
      </c>
      <c r="K265" s="14">
        <v>0</v>
      </c>
      <c r="L265" s="14">
        <v>0</v>
      </c>
      <c r="M265" s="14">
        <v>0</v>
      </c>
      <c r="N265" s="14">
        <v>0</v>
      </c>
      <c r="O265" s="13">
        <v>0</v>
      </c>
      <c r="IV265" s="45"/>
    </row>
    <row r="266" spans="1:256" s="44" customFormat="1" ht="25.5" customHeight="1">
      <c r="A266" s="17">
        <v>532</v>
      </c>
      <c r="B266" s="16" t="s">
        <v>159</v>
      </c>
      <c r="C266" s="15">
        <f>SUM(D266:O266)</f>
        <v>0</v>
      </c>
      <c r="D266" s="14">
        <v>0</v>
      </c>
      <c r="E266" s="14">
        <v>0</v>
      </c>
      <c r="F266" s="14">
        <v>0</v>
      </c>
      <c r="G266" s="14">
        <v>0</v>
      </c>
      <c r="H266" s="14">
        <v>0</v>
      </c>
      <c r="I266" s="14">
        <v>0</v>
      </c>
      <c r="J266" s="14">
        <v>0</v>
      </c>
      <c r="K266" s="14">
        <v>0</v>
      </c>
      <c r="L266" s="14">
        <v>0</v>
      </c>
      <c r="M266" s="14">
        <v>0</v>
      </c>
      <c r="N266" s="14">
        <v>0</v>
      </c>
      <c r="O266" s="13">
        <v>0</v>
      </c>
      <c r="IV266" s="45"/>
    </row>
    <row r="267" spans="1:256" s="44" customFormat="1" ht="25.5" customHeight="1">
      <c r="A267" s="26">
        <v>5400</v>
      </c>
      <c r="B267" s="25" t="s">
        <v>158</v>
      </c>
      <c r="C267" s="20">
        <f>SUM(D267:O267)</f>
        <v>0</v>
      </c>
      <c r="D267" s="19">
        <f>SUM(D268:D273)</f>
        <v>0</v>
      </c>
      <c r="E267" s="19">
        <f>SUM(E268:E273)</f>
        <v>0</v>
      </c>
      <c r="F267" s="19">
        <f>SUM(F268:F273)</f>
        <v>0</v>
      </c>
      <c r="G267" s="19">
        <f>SUM(G268:G273)</f>
        <v>0</v>
      </c>
      <c r="H267" s="19">
        <f>SUM(H268:H273)</f>
        <v>0</v>
      </c>
      <c r="I267" s="19">
        <f>SUM(I268:I273)</f>
        <v>0</v>
      </c>
      <c r="J267" s="19">
        <f>SUM(J268:J273)</f>
        <v>0</v>
      </c>
      <c r="K267" s="19">
        <f>SUM(K268:K273)</f>
        <v>0</v>
      </c>
      <c r="L267" s="19">
        <f>SUM(L268:L273)</f>
        <v>0</v>
      </c>
      <c r="M267" s="19">
        <f>SUM(M268:M273)</f>
        <v>0</v>
      </c>
      <c r="N267" s="19">
        <f>SUM(N268:N273)</f>
        <v>0</v>
      </c>
      <c r="O267" s="18">
        <f>SUM(O268:O273)</f>
        <v>0</v>
      </c>
      <c r="IV267" s="45"/>
    </row>
    <row r="268" spans="1:256" s="44" customFormat="1" ht="25.5" customHeight="1">
      <c r="A268" s="17">
        <v>541</v>
      </c>
      <c r="B268" s="16" t="s">
        <v>157</v>
      </c>
      <c r="C268" s="15">
        <f>SUM(D268:O268)</f>
        <v>0</v>
      </c>
      <c r="D268" s="14">
        <v>0</v>
      </c>
      <c r="E268" s="14">
        <v>0</v>
      </c>
      <c r="F268" s="14">
        <v>0</v>
      </c>
      <c r="G268" s="14">
        <v>0</v>
      </c>
      <c r="H268" s="14">
        <v>0</v>
      </c>
      <c r="I268" s="14">
        <v>0</v>
      </c>
      <c r="J268" s="14">
        <v>0</v>
      </c>
      <c r="K268" s="14">
        <v>0</v>
      </c>
      <c r="L268" s="14">
        <v>0</v>
      </c>
      <c r="M268" s="14">
        <v>0</v>
      </c>
      <c r="N268" s="14">
        <v>0</v>
      </c>
      <c r="O268" s="13">
        <v>0</v>
      </c>
      <c r="IV268" s="45"/>
    </row>
    <row r="269" spans="1:256" s="44" customFormat="1" ht="25.5" customHeight="1">
      <c r="A269" s="17">
        <v>542</v>
      </c>
      <c r="B269" s="16" t="s">
        <v>156</v>
      </c>
      <c r="C269" s="15">
        <f>SUM(D269:O269)</f>
        <v>0</v>
      </c>
      <c r="D269" s="14">
        <v>0</v>
      </c>
      <c r="E269" s="14">
        <v>0</v>
      </c>
      <c r="F269" s="14">
        <v>0</v>
      </c>
      <c r="G269" s="14">
        <v>0</v>
      </c>
      <c r="H269" s="14">
        <v>0</v>
      </c>
      <c r="I269" s="14">
        <v>0</v>
      </c>
      <c r="J269" s="14">
        <v>0</v>
      </c>
      <c r="K269" s="14">
        <v>0</v>
      </c>
      <c r="L269" s="14">
        <v>0</v>
      </c>
      <c r="M269" s="14">
        <v>0</v>
      </c>
      <c r="N269" s="14">
        <v>0</v>
      </c>
      <c r="O269" s="13">
        <v>0</v>
      </c>
      <c r="IV269" s="45"/>
    </row>
    <row r="270" spans="1:256" s="44" customFormat="1" ht="25.5" customHeight="1">
      <c r="A270" s="17">
        <v>543</v>
      </c>
      <c r="B270" s="16" t="s">
        <v>155</v>
      </c>
      <c r="C270" s="15">
        <f>SUM(D270:O270)</f>
        <v>0</v>
      </c>
      <c r="D270" s="14">
        <v>0</v>
      </c>
      <c r="E270" s="14">
        <v>0</v>
      </c>
      <c r="F270" s="14">
        <v>0</v>
      </c>
      <c r="G270" s="14">
        <v>0</v>
      </c>
      <c r="H270" s="14">
        <v>0</v>
      </c>
      <c r="I270" s="14">
        <v>0</v>
      </c>
      <c r="J270" s="14">
        <v>0</v>
      </c>
      <c r="K270" s="14">
        <v>0</v>
      </c>
      <c r="L270" s="14">
        <v>0</v>
      </c>
      <c r="M270" s="14">
        <v>0</v>
      </c>
      <c r="N270" s="14">
        <v>0</v>
      </c>
      <c r="O270" s="13">
        <v>0</v>
      </c>
      <c r="IV270" s="45"/>
    </row>
    <row r="271" spans="1:256" s="44" customFormat="1" ht="25.5" customHeight="1">
      <c r="A271" s="17">
        <v>544</v>
      </c>
      <c r="B271" s="16" t="s">
        <v>154</v>
      </c>
      <c r="C271" s="15">
        <f>SUM(D271:O271)</f>
        <v>0</v>
      </c>
      <c r="D271" s="14">
        <v>0</v>
      </c>
      <c r="E271" s="14">
        <v>0</v>
      </c>
      <c r="F271" s="14">
        <v>0</v>
      </c>
      <c r="G271" s="14">
        <v>0</v>
      </c>
      <c r="H271" s="14">
        <v>0</v>
      </c>
      <c r="I271" s="14">
        <v>0</v>
      </c>
      <c r="J271" s="14">
        <v>0</v>
      </c>
      <c r="K271" s="14">
        <v>0</v>
      </c>
      <c r="L271" s="14">
        <v>0</v>
      </c>
      <c r="M271" s="14">
        <v>0</v>
      </c>
      <c r="N271" s="14">
        <v>0</v>
      </c>
      <c r="O271" s="13">
        <v>0</v>
      </c>
      <c r="IV271" s="45"/>
    </row>
    <row r="272" spans="1:256" s="44" customFormat="1" ht="25.5" customHeight="1">
      <c r="A272" s="17">
        <v>545</v>
      </c>
      <c r="B272" s="16" t="s">
        <v>153</v>
      </c>
      <c r="C272" s="15">
        <f>SUM(D272:O272)</f>
        <v>0</v>
      </c>
      <c r="D272" s="14">
        <v>0</v>
      </c>
      <c r="E272" s="14">
        <v>0</v>
      </c>
      <c r="F272" s="14">
        <v>0</v>
      </c>
      <c r="G272" s="14">
        <v>0</v>
      </c>
      <c r="H272" s="14">
        <v>0</v>
      </c>
      <c r="I272" s="14">
        <v>0</v>
      </c>
      <c r="J272" s="14">
        <v>0</v>
      </c>
      <c r="K272" s="14">
        <v>0</v>
      </c>
      <c r="L272" s="14">
        <v>0</v>
      </c>
      <c r="M272" s="14">
        <v>0</v>
      </c>
      <c r="N272" s="14">
        <v>0</v>
      </c>
      <c r="O272" s="13">
        <v>0</v>
      </c>
      <c r="IV272" s="45"/>
    </row>
    <row r="273" spans="1:256" s="44" customFormat="1" ht="25.5" customHeight="1">
      <c r="A273" s="17">
        <v>549</v>
      </c>
      <c r="B273" s="16" t="s">
        <v>152</v>
      </c>
      <c r="C273" s="15">
        <f>SUM(D273:O273)</f>
        <v>0</v>
      </c>
      <c r="D273" s="14">
        <v>0</v>
      </c>
      <c r="E273" s="14">
        <v>0</v>
      </c>
      <c r="F273" s="14">
        <v>0</v>
      </c>
      <c r="G273" s="14">
        <v>0</v>
      </c>
      <c r="H273" s="14">
        <v>0</v>
      </c>
      <c r="I273" s="14">
        <v>0</v>
      </c>
      <c r="J273" s="14">
        <v>0</v>
      </c>
      <c r="K273" s="14">
        <v>0</v>
      </c>
      <c r="L273" s="14">
        <v>0</v>
      </c>
      <c r="M273" s="14">
        <v>0</v>
      </c>
      <c r="N273" s="14">
        <v>0</v>
      </c>
      <c r="O273" s="13">
        <v>0</v>
      </c>
      <c r="IV273" s="45"/>
    </row>
    <row r="274" spans="1:256" s="44" customFormat="1" ht="25.5" customHeight="1">
      <c r="A274" s="26">
        <v>5500</v>
      </c>
      <c r="B274" s="25" t="s">
        <v>151</v>
      </c>
      <c r="C274" s="20">
        <f>SUM(D274:O274)</f>
        <v>0</v>
      </c>
      <c r="D274" s="19">
        <f>SUM(D275)</f>
        <v>0</v>
      </c>
      <c r="E274" s="19">
        <f>SUM(E275)</f>
        <v>0</v>
      </c>
      <c r="F274" s="19">
        <f>SUM(F275)</f>
        <v>0</v>
      </c>
      <c r="G274" s="19">
        <f>SUM(G275)</f>
        <v>0</v>
      </c>
      <c r="H274" s="19">
        <f>SUM(H275)</f>
        <v>0</v>
      </c>
      <c r="I274" s="19">
        <f>SUM(I275)</f>
        <v>0</v>
      </c>
      <c r="J274" s="19">
        <f>SUM(J275)</f>
        <v>0</v>
      </c>
      <c r="K274" s="19">
        <f>SUM(K275)</f>
        <v>0</v>
      </c>
      <c r="L274" s="19">
        <f>SUM(L275)</f>
        <v>0</v>
      </c>
      <c r="M274" s="19">
        <f>SUM(M275)</f>
        <v>0</v>
      </c>
      <c r="N274" s="19">
        <f>SUM(N275)</f>
        <v>0</v>
      </c>
      <c r="O274" s="18">
        <f>SUM(O275)</f>
        <v>0</v>
      </c>
      <c r="IV274" s="45"/>
    </row>
    <row r="275" spans="1:256" s="44" customFormat="1" ht="25.5" customHeight="1">
      <c r="A275" s="17">
        <v>551</v>
      </c>
      <c r="B275" s="16" t="s">
        <v>150</v>
      </c>
      <c r="C275" s="15">
        <f>SUM(D275:O275)</f>
        <v>0</v>
      </c>
      <c r="D275" s="14">
        <v>0</v>
      </c>
      <c r="E275" s="14">
        <v>0</v>
      </c>
      <c r="F275" s="14">
        <v>0</v>
      </c>
      <c r="G275" s="14">
        <v>0</v>
      </c>
      <c r="H275" s="14">
        <v>0</v>
      </c>
      <c r="I275" s="14">
        <v>0</v>
      </c>
      <c r="J275" s="14">
        <v>0</v>
      </c>
      <c r="K275" s="14">
        <v>0</v>
      </c>
      <c r="L275" s="14">
        <v>0</v>
      </c>
      <c r="M275" s="14">
        <v>0</v>
      </c>
      <c r="N275" s="14">
        <v>0</v>
      </c>
      <c r="O275" s="13">
        <v>0</v>
      </c>
      <c r="P275" s="51">
        <v>0</v>
      </c>
      <c r="Q275" s="50">
        <v>0</v>
      </c>
      <c r="R275" s="50">
        <v>0</v>
      </c>
      <c r="S275" s="50">
        <v>0</v>
      </c>
      <c r="T275" s="50">
        <v>0</v>
      </c>
      <c r="U275" s="50">
        <v>0</v>
      </c>
      <c r="V275" s="50">
        <v>0</v>
      </c>
      <c r="W275" s="50">
        <v>0</v>
      </c>
      <c r="X275" s="50">
        <v>0</v>
      </c>
      <c r="Y275" s="50">
        <v>0</v>
      </c>
      <c r="Z275" s="50">
        <v>0</v>
      </c>
      <c r="AA275" s="50">
        <v>0</v>
      </c>
      <c r="AB275" s="50">
        <v>0</v>
      </c>
      <c r="AC275" s="50">
        <v>0</v>
      </c>
      <c r="AD275" s="50">
        <v>0</v>
      </c>
      <c r="AE275" s="50">
        <v>0</v>
      </c>
      <c r="AF275" s="50">
        <v>0</v>
      </c>
      <c r="AG275" s="50">
        <v>0</v>
      </c>
      <c r="AH275" s="50">
        <v>0</v>
      </c>
      <c r="AI275" s="50">
        <v>0</v>
      </c>
      <c r="AJ275" s="50">
        <v>0</v>
      </c>
      <c r="AK275" s="50">
        <v>0</v>
      </c>
      <c r="AL275" s="50">
        <v>0</v>
      </c>
      <c r="AM275" s="50">
        <v>0</v>
      </c>
      <c r="AN275" s="50">
        <v>0</v>
      </c>
      <c r="AO275" s="50">
        <v>0</v>
      </c>
      <c r="AP275" s="50">
        <v>0</v>
      </c>
      <c r="AQ275" s="50">
        <v>0</v>
      </c>
      <c r="AR275" s="50">
        <v>0</v>
      </c>
      <c r="AS275" s="50">
        <v>0</v>
      </c>
      <c r="AT275" s="50">
        <v>0</v>
      </c>
      <c r="AU275" s="50">
        <v>0</v>
      </c>
      <c r="AV275" s="50">
        <v>0</v>
      </c>
      <c r="AW275" s="50">
        <v>0</v>
      </c>
      <c r="AX275" s="50">
        <v>0</v>
      </c>
      <c r="AY275" s="50">
        <v>0</v>
      </c>
      <c r="AZ275" s="50">
        <v>0</v>
      </c>
      <c r="BA275" s="50">
        <v>0</v>
      </c>
      <c r="BB275" s="50">
        <v>0</v>
      </c>
      <c r="BC275" s="50">
        <v>0</v>
      </c>
      <c r="BD275" s="50">
        <v>0</v>
      </c>
      <c r="BE275" s="50">
        <v>0</v>
      </c>
      <c r="BF275" s="50">
        <v>0</v>
      </c>
      <c r="BG275" s="50">
        <v>0</v>
      </c>
      <c r="BH275" s="50">
        <v>0</v>
      </c>
      <c r="BI275" s="50">
        <v>0</v>
      </c>
      <c r="BJ275" s="50">
        <v>0</v>
      </c>
      <c r="BK275" s="50">
        <v>0</v>
      </c>
      <c r="BL275" s="50">
        <v>0</v>
      </c>
      <c r="BM275" s="50">
        <v>0</v>
      </c>
      <c r="BN275" s="50">
        <v>0</v>
      </c>
      <c r="BO275" s="50">
        <v>0</v>
      </c>
      <c r="BP275" s="50">
        <v>0</v>
      </c>
      <c r="BQ275" s="50">
        <v>0</v>
      </c>
      <c r="BR275" s="50">
        <v>0</v>
      </c>
      <c r="BS275" s="50">
        <v>0</v>
      </c>
      <c r="BT275" s="50">
        <v>0</v>
      </c>
      <c r="BU275" s="50">
        <v>0</v>
      </c>
      <c r="BV275" s="50">
        <v>0</v>
      </c>
      <c r="BW275" s="50">
        <v>0</v>
      </c>
      <c r="BX275" s="50">
        <v>0</v>
      </c>
      <c r="BY275" s="50">
        <v>0</v>
      </c>
      <c r="BZ275" s="50">
        <v>0</v>
      </c>
      <c r="CA275" s="50">
        <v>0</v>
      </c>
      <c r="CB275" s="50">
        <v>0</v>
      </c>
      <c r="CC275" s="50">
        <v>0</v>
      </c>
      <c r="CD275" s="50">
        <v>0</v>
      </c>
      <c r="CE275" s="50">
        <v>0</v>
      </c>
      <c r="CF275" s="50">
        <v>0</v>
      </c>
      <c r="CG275" s="50">
        <v>0</v>
      </c>
      <c r="CH275" s="50">
        <v>0</v>
      </c>
      <c r="CI275" s="50">
        <v>0</v>
      </c>
      <c r="CJ275" s="50">
        <v>0</v>
      </c>
      <c r="CK275" s="50">
        <v>0</v>
      </c>
      <c r="CL275" s="50">
        <v>0</v>
      </c>
      <c r="CM275" s="50">
        <v>0</v>
      </c>
      <c r="CN275" s="50">
        <v>0</v>
      </c>
      <c r="CO275" s="50">
        <v>0</v>
      </c>
      <c r="CP275" s="50">
        <v>0</v>
      </c>
      <c r="CQ275" s="50">
        <v>0</v>
      </c>
      <c r="CR275" s="50">
        <v>0</v>
      </c>
      <c r="CS275" s="50">
        <v>0</v>
      </c>
      <c r="CT275" s="50">
        <v>0</v>
      </c>
      <c r="CU275" s="50">
        <v>0</v>
      </c>
      <c r="CV275" s="50">
        <v>0</v>
      </c>
      <c r="CW275" s="50">
        <v>0</v>
      </c>
      <c r="CX275" s="50">
        <v>0</v>
      </c>
      <c r="CY275" s="50">
        <v>0</v>
      </c>
      <c r="CZ275" s="50">
        <v>0</v>
      </c>
      <c r="DA275" s="50">
        <v>0</v>
      </c>
      <c r="DB275" s="50">
        <v>0</v>
      </c>
      <c r="DC275" s="50">
        <v>0</v>
      </c>
      <c r="DD275" s="50">
        <v>0</v>
      </c>
      <c r="DE275" s="50">
        <v>0</v>
      </c>
      <c r="DF275" s="50">
        <v>0</v>
      </c>
      <c r="DG275" s="50">
        <v>0</v>
      </c>
      <c r="DH275" s="50">
        <v>0</v>
      </c>
      <c r="DI275" s="50">
        <v>0</v>
      </c>
      <c r="DJ275" s="50">
        <v>0</v>
      </c>
      <c r="DK275" s="50">
        <v>0</v>
      </c>
      <c r="DL275" s="50">
        <v>0</v>
      </c>
      <c r="DM275" s="50">
        <v>0</v>
      </c>
      <c r="DN275" s="50">
        <v>0</v>
      </c>
      <c r="DO275" s="50">
        <v>0</v>
      </c>
      <c r="DP275" s="50">
        <v>0</v>
      </c>
      <c r="DQ275" s="50">
        <v>0</v>
      </c>
      <c r="DR275" s="50">
        <v>0</v>
      </c>
      <c r="DS275" s="50">
        <v>0</v>
      </c>
      <c r="DT275" s="50">
        <v>0</v>
      </c>
      <c r="DU275" s="50">
        <v>0</v>
      </c>
      <c r="DV275" s="50">
        <v>0</v>
      </c>
      <c r="DW275" s="50">
        <v>0</v>
      </c>
      <c r="DX275" s="50">
        <v>0</v>
      </c>
      <c r="DY275" s="50">
        <v>0</v>
      </c>
      <c r="DZ275" s="50">
        <v>0</v>
      </c>
      <c r="EA275" s="50">
        <v>0</v>
      </c>
      <c r="EB275" s="50">
        <v>0</v>
      </c>
      <c r="EC275" s="50">
        <v>0</v>
      </c>
      <c r="ED275" s="50">
        <v>0</v>
      </c>
      <c r="EE275" s="50">
        <v>0</v>
      </c>
      <c r="EF275" s="50">
        <v>0</v>
      </c>
      <c r="EG275" s="50">
        <v>0</v>
      </c>
      <c r="EH275" s="50">
        <v>0</v>
      </c>
      <c r="EI275" s="50">
        <v>0</v>
      </c>
      <c r="EJ275" s="50">
        <v>0</v>
      </c>
      <c r="EK275" s="50">
        <v>0</v>
      </c>
      <c r="EL275" s="50">
        <v>0</v>
      </c>
      <c r="EM275" s="50">
        <v>0</v>
      </c>
      <c r="EN275" s="50">
        <v>0</v>
      </c>
      <c r="EO275" s="50">
        <v>0</v>
      </c>
      <c r="EP275" s="50">
        <v>0</v>
      </c>
      <c r="EQ275" s="50">
        <v>0</v>
      </c>
      <c r="ER275" s="50">
        <v>0</v>
      </c>
      <c r="ES275" s="50">
        <v>0</v>
      </c>
      <c r="ET275" s="50">
        <v>0</v>
      </c>
      <c r="EU275" s="50">
        <v>0</v>
      </c>
      <c r="EV275" s="50">
        <v>0</v>
      </c>
      <c r="EW275" s="50">
        <v>0</v>
      </c>
      <c r="EX275" s="50">
        <v>0</v>
      </c>
      <c r="EY275" s="50">
        <v>0</v>
      </c>
      <c r="EZ275" s="50">
        <v>0</v>
      </c>
      <c r="FA275" s="50">
        <v>0</v>
      </c>
      <c r="FB275" s="50">
        <v>0</v>
      </c>
      <c r="FC275" s="50">
        <v>0</v>
      </c>
      <c r="FD275" s="50">
        <v>0</v>
      </c>
      <c r="FE275" s="50">
        <v>0</v>
      </c>
      <c r="FF275" s="50">
        <v>0</v>
      </c>
      <c r="FG275" s="50">
        <v>0</v>
      </c>
      <c r="FH275" s="50">
        <v>0</v>
      </c>
      <c r="FI275" s="50">
        <v>0</v>
      </c>
      <c r="FJ275" s="50">
        <v>0</v>
      </c>
      <c r="FK275" s="50">
        <v>0</v>
      </c>
      <c r="FL275" s="50">
        <v>0</v>
      </c>
      <c r="FM275" s="50">
        <v>0</v>
      </c>
      <c r="FN275" s="50">
        <v>0</v>
      </c>
      <c r="FO275" s="50">
        <v>0</v>
      </c>
      <c r="FP275" s="50">
        <v>0</v>
      </c>
      <c r="FQ275" s="50">
        <v>0</v>
      </c>
      <c r="FR275" s="50">
        <v>0</v>
      </c>
      <c r="FS275" s="50">
        <v>0</v>
      </c>
      <c r="FT275" s="50">
        <v>0</v>
      </c>
      <c r="FU275" s="50">
        <v>0</v>
      </c>
      <c r="FV275" s="50">
        <v>0</v>
      </c>
      <c r="FW275" s="50">
        <v>0</v>
      </c>
      <c r="FX275" s="50">
        <v>0</v>
      </c>
      <c r="FY275" s="50">
        <v>0</v>
      </c>
      <c r="FZ275" s="50">
        <v>0</v>
      </c>
      <c r="GA275" s="50">
        <v>0</v>
      </c>
      <c r="GB275" s="50">
        <v>0</v>
      </c>
      <c r="GC275" s="50">
        <v>0</v>
      </c>
      <c r="GD275" s="50">
        <v>0</v>
      </c>
      <c r="GE275" s="50">
        <v>0</v>
      </c>
      <c r="GF275" s="50">
        <v>0</v>
      </c>
      <c r="GG275" s="50">
        <v>0</v>
      </c>
      <c r="GH275" s="50">
        <v>0</v>
      </c>
      <c r="GI275" s="50">
        <v>0</v>
      </c>
      <c r="GJ275" s="50">
        <v>0</v>
      </c>
      <c r="GK275" s="50">
        <v>0</v>
      </c>
      <c r="GL275" s="50">
        <v>0</v>
      </c>
      <c r="GM275" s="50">
        <v>0</v>
      </c>
      <c r="GN275" s="50">
        <v>0</v>
      </c>
      <c r="GO275" s="50">
        <v>0</v>
      </c>
      <c r="GP275" s="50">
        <v>0</v>
      </c>
      <c r="GQ275" s="50">
        <v>0</v>
      </c>
      <c r="GR275" s="50">
        <v>0</v>
      </c>
      <c r="GS275" s="50">
        <v>0</v>
      </c>
      <c r="GT275" s="50">
        <v>0</v>
      </c>
      <c r="GU275" s="50">
        <v>0</v>
      </c>
      <c r="GV275" s="50">
        <v>0</v>
      </c>
      <c r="GW275" s="50">
        <v>0</v>
      </c>
      <c r="GX275" s="50">
        <v>0</v>
      </c>
      <c r="GY275" s="50">
        <v>0</v>
      </c>
      <c r="GZ275" s="50">
        <v>0</v>
      </c>
      <c r="HA275" s="50">
        <v>0</v>
      </c>
      <c r="HB275" s="50">
        <v>0</v>
      </c>
      <c r="HC275" s="50">
        <v>0</v>
      </c>
      <c r="HD275" s="50">
        <v>0</v>
      </c>
      <c r="HE275" s="50">
        <v>0</v>
      </c>
      <c r="HF275" s="50">
        <v>0</v>
      </c>
      <c r="HG275" s="50">
        <v>0</v>
      </c>
      <c r="HH275" s="50">
        <v>0</v>
      </c>
      <c r="HI275" s="50">
        <v>0</v>
      </c>
      <c r="HJ275" s="50">
        <v>0</v>
      </c>
      <c r="HK275" s="50">
        <v>0</v>
      </c>
      <c r="HL275" s="50">
        <v>0</v>
      </c>
      <c r="HM275" s="50">
        <v>0</v>
      </c>
      <c r="HN275" s="50">
        <v>0</v>
      </c>
      <c r="HO275" s="50">
        <v>0</v>
      </c>
      <c r="HP275" s="50">
        <v>0</v>
      </c>
      <c r="HQ275" s="50">
        <v>0</v>
      </c>
      <c r="HR275" s="50">
        <v>0</v>
      </c>
      <c r="HS275" s="50">
        <v>0</v>
      </c>
      <c r="HT275" s="50">
        <v>0</v>
      </c>
      <c r="HU275" s="50">
        <v>0</v>
      </c>
      <c r="HV275" s="50">
        <v>0</v>
      </c>
      <c r="HW275" s="50">
        <v>0</v>
      </c>
      <c r="HX275" s="50">
        <v>0</v>
      </c>
      <c r="HY275" s="50">
        <v>0</v>
      </c>
      <c r="HZ275" s="50">
        <v>0</v>
      </c>
      <c r="IA275" s="50">
        <v>0</v>
      </c>
      <c r="IB275" s="50">
        <v>0</v>
      </c>
      <c r="IC275" s="50">
        <v>0</v>
      </c>
      <c r="ID275" s="50">
        <v>0</v>
      </c>
      <c r="IE275" s="50">
        <v>0</v>
      </c>
      <c r="IF275" s="50">
        <v>0</v>
      </c>
      <c r="IG275" s="50">
        <v>0</v>
      </c>
      <c r="IH275" s="50">
        <v>0</v>
      </c>
      <c r="II275" s="50">
        <v>0</v>
      </c>
      <c r="IJ275" s="50">
        <v>0</v>
      </c>
      <c r="IK275" s="50">
        <v>0</v>
      </c>
      <c r="IL275" s="50">
        <v>0</v>
      </c>
      <c r="IM275" s="50">
        <v>0</v>
      </c>
      <c r="IN275" s="50">
        <v>0</v>
      </c>
      <c r="IO275" s="50">
        <v>0</v>
      </c>
      <c r="IP275" s="50">
        <v>0</v>
      </c>
      <c r="IQ275" s="50">
        <v>0</v>
      </c>
      <c r="IV275" s="45"/>
    </row>
    <row r="276" spans="1:256" s="44" customFormat="1" ht="25.5" customHeight="1">
      <c r="A276" s="26">
        <v>5600</v>
      </c>
      <c r="B276" s="25" t="s">
        <v>149</v>
      </c>
      <c r="C276" s="20">
        <f>SUM(D276:O276)</f>
        <v>100000</v>
      </c>
      <c r="D276" s="19">
        <f>SUM(D277:D284)</f>
        <v>100000</v>
      </c>
      <c r="E276" s="19">
        <f>SUM(E277:E284)</f>
        <v>0</v>
      </c>
      <c r="F276" s="19">
        <f>SUM(F277:F284)</f>
        <v>0</v>
      </c>
      <c r="G276" s="19">
        <f>SUM(G277:G284)</f>
        <v>0</v>
      </c>
      <c r="H276" s="19">
        <f>SUM(H277:H284)</f>
        <v>0</v>
      </c>
      <c r="I276" s="19">
        <f>SUM(I277:I284)</f>
        <v>0</v>
      </c>
      <c r="J276" s="19">
        <f>SUM(J277:J284)</f>
        <v>0</v>
      </c>
      <c r="K276" s="19">
        <f>SUM(K277:K284)</f>
        <v>0</v>
      </c>
      <c r="L276" s="19">
        <f>SUM(L277:L284)</f>
        <v>0</v>
      </c>
      <c r="M276" s="19">
        <f>SUM(M277:M284)</f>
        <v>0</v>
      </c>
      <c r="N276" s="19">
        <f>SUM(N277:N284)</f>
        <v>0</v>
      </c>
      <c r="O276" s="18">
        <f>SUM(O277:O284)</f>
        <v>0</v>
      </c>
      <c r="IV276" s="45"/>
    </row>
    <row r="277" spans="1:256" s="44" customFormat="1" ht="25.5" customHeight="1">
      <c r="A277" s="17">
        <v>561</v>
      </c>
      <c r="B277" s="16" t="s">
        <v>148</v>
      </c>
      <c r="C277" s="15">
        <f>SUM(D277:O277)</f>
        <v>0</v>
      </c>
      <c r="D277" s="14">
        <v>0</v>
      </c>
      <c r="E277" s="14">
        <v>0</v>
      </c>
      <c r="F277" s="14">
        <v>0</v>
      </c>
      <c r="G277" s="14">
        <v>0</v>
      </c>
      <c r="H277" s="14">
        <v>0</v>
      </c>
      <c r="I277" s="14">
        <v>0</v>
      </c>
      <c r="J277" s="14">
        <v>0</v>
      </c>
      <c r="K277" s="14">
        <v>0</v>
      </c>
      <c r="L277" s="14">
        <v>0</v>
      </c>
      <c r="M277" s="14">
        <v>0</v>
      </c>
      <c r="N277" s="14">
        <v>0</v>
      </c>
      <c r="O277" s="13">
        <v>0</v>
      </c>
      <c r="IV277" s="45"/>
    </row>
    <row r="278" spans="1:256" s="44" customFormat="1" ht="25.5" customHeight="1">
      <c r="A278" s="17">
        <v>562</v>
      </c>
      <c r="B278" s="16" t="s">
        <v>147</v>
      </c>
      <c r="C278" s="15">
        <f>SUM(D278:O278)</f>
        <v>0</v>
      </c>
      <c r="D278" s="14">
        <v>0</v>
      </c>
      <c r="E278" s="14">
        <v>0</v>
      </c>
      <c r="F278" s="14">
        <v>0</v>
      </c>
      <c r="G278" s="14">
        <v>0</v>
      </c>
      <c r="H278" s="14">
        <v>0</v>
      </c>
      <c r="I278" s="14">
        <v>0</v>
      </c>
      <c r="J278" s="14">
        <v>0</v>
      </c>
      <c r="K278" s="14">
        <v>0</v>
      </c>
      <c r="L278" s="14">
        <v>0</v>
      </c>
      <c r="M278" s="14">
        <v>0</v>
      </c>
      <c r="N278" s="14">
        <v>0</v>
      </c>
      <c r="O278" s="13">
        <v>0</v>
      </c>
      <c r="IV278" s="45"/>
    </row>
    <row r="279" spans="1:256" s="44" customFormat="1" ht="25.5" customHeight="1">
      <c r="A279" s="17">
        <v>563</v>
      </c>
      <c r="B279" s="16" t="s">
        <v>146</v>
      </c>
      <c r="C279" s="15">
        <f>SUM(D279:O279)</f>
        <v>50000</v>
      </c>
      <c r="D279" s="14">
        <v>50000</v>
      </c>
      <c r="E279" s="14">
        <v>0</v>
      </c>
      <c r="F279" s="14">
        <v>0</v>
      </c>
      <c r="G279" s="14">
        <v>0</v>
      </c>
      <c r="H279" s="14">
        <v>0</v>
      </c>
      <c r="I279" s="14">
        <v>0</v>
      </c>
      <c r="J279" s="14">
        <v>0</v>
      </c>
      <c r="K279" s="14">
        <v>0</v>
      </c>
      <c r="L279" s="14">
        <v>0</v>
      </c>
      <c r="M279" s="14">
        <v>0</v>
      </c>
      <c r="N279" s="14">
        <v>0</v>
      </c>
      <c r="O279" s="13">
        <v>0</v>
      </c>
      <c r="IV279" s="45"/>
    </row>
    <row r="280" spans="1:256" s="44" customFormat="1" ht="25.5">
      <c r="A280" s="17">
        <v>564</v>
      </c>
      <c r="B280" s="16" t="s">
        <v>145</v>
      </c>
      <c r="C280" s="15">
        <f>SUM(D280:O280)</f>
        <v>0</v>
      </c>
      <c r="D280" s="14">
        <v>0</v>
      </c>
      <c r="E280" s="14">
        <v>0</v>
      </c>
      <c r="F280" s="14">
        <v>0</v>
      </c>
      <c r="G280" s="14">
        <v>0</v>
      </c>
      <c r="H280" s="14">
        <v>0</v>
      </c>
      <c r="I280" s="14">
        <v>0</v>
      </c>
      <c r="J280" s="14">
        <v>0</v>
      </c>
      <c r="K280" s="14">
        <v>0</v>
      </c>
      <c r="L280" s="14">
        <v>0</v>
      </c>
      <c r="M280" s="14">
        <v>0</v>
      </c>
      <c r="N280" s="14">
        <v>0</v>
      </c>
      <c r="O280" s="13">
        <v>0</v>
      </c>
      <c r="IV280" s="45"/>
    </row>
    <row r="281" spans="1:256" s="44" customFormat="1" ht="25.5" customHeight="1">
      <c r="A281" s="17">
        <v>565</v>
      </c>
      <c r="B281" s="16" t="s">
        <v>144</v>
      </c>
      <c r="C281" s="15">
        <f>SUM(D281:O281)</f>
        <v>0</v>
      </c>
      <c r="D281" s="14">
        <v>0</v>
      </c>
      <c r="E281" s="14">
        <v>0</v>
      </c>
      <c r="F281" s="14">
        <v>0</v>
      </c>
      <c r="G281" s="14">
        <v>0</v>
      </c>
      <c r="H281" s="14">
        <v>0</v>
      </c>
      <c r="I281" s="14">
        <v>0</v>
      </c>
      <c r="J281" s="14">
        <v>0</v>
      </c>
      <c r="K281" s="14">
        <v>0</v>
      </c>
      <c r="L281" s="14">
        <v>0</v>
      </c>
      <c r="M281" s="14">
        <v>0</v>
      </c>
      <c r="N281" s="14">
        <v>0</v>
      </c>
      <c r="O281" s="13">
        <v>0</v>
      </c>
      <c r="IV281" s="45"/>
    </row>
    <row r="282" spans="1:256" s="44" customFormat="1" ht="25.5">
      <c r="A282" s="17">
        <v>566</v>
      </c>
      <c r="B282" s="16" t="s">
        <v>143</v>
      </c>
      <c r="C282" s="15">
        <f>SUM(D282:O282)</f>
        <v>50000</v>
      </c>
      <c r="D282" s="14">
        <v>50000</v>
      </c>
      <c r="E282" s="14">
        <v>0</v>
      </c>
      <c r="F282" s="14">
        <v>0</v>
      </c>
      <c r="G282" s="14">
        <v>0</v>
      </c>
      <c r="H282" s="14">
        <v>0</v>
      </c>
      <c r="I282" s="14">
        <v>0</v>
      </c>
      <c r="J282" s="14">
        <v>0</v>
      </c>
      <c r="K282" s="14">
        <v>0</v>
      </c>
      <c r="L282" s="14">
        <v>0</v>
      </c>
      <c r="M282" s="14">
        <v>0</v>
      </c>
      <c r="N282" s="14">
        <v>0</v>
      </c>
      <c r="O282" s="13">
        <v>0</v>
      </c>
      <c r="IV282" s="45"/>
    </row>
    <row r="283" spans="1:256" s="44" customFormat="1" ht="25.5" customHeight="1">
      <c r="A283" s="17">
        <v>567</v>
      </c>
      <c r="B283" s="16" t="s">
        <v>142</v>
      </c>
      <c r="C283" s="15">
        <f>SUM(D283:O283)</f>
        <v>0</v>
      </c>
      <c r="D283" s="14">
        <v>0</v>
      </c>
      <c r="E283" s="14">
        <v>0</v>
      </c>
      <c r="F283" s="14">
        <v>0</v>
      </c>
      <c r="G283" s="14">
        <v>0</v>
      </c>
      <c r="H283" s="14">
        <v>0</v>
      </c>
      <c r="I283" s="14">
        <v>0</v>
      </c>
      <c r="J283" s="14">
        <v>0</v>
      </c>
      <c r="K283" s="14">
        <v>0</v>
      </c>
      <c r="L283" s="14">
        <v>0</v>
      </c>
      <c r="M283" s="14">
        <v>0</v>
      </c>
      <c r="N283" s="14">
        <v>0</v>
      </c>
      <c r="O283" s="13">
        <v>0</v>
      </c>
      <c r="IV283" s="45"/>
    </row>
    <row r="284" spans="1:256" s="44" customFormat="1" ht="25.5" customHeight="1">
      <c r="A284" s="17">
        <v>569</v>
      </c>
      <c r="B284" s="16" t="s">
        <v>141</v>
      </c>
      <c r="C284" s="15">
        <f>SUM(D284:O284)</f>
        <v>0</v>
      </c>
      <c r="D284" s="14">
        <v>0</v>
      </c>
      <c r="E284" s="14">
        <v>0</v>
      </c>
      <c r="F284" s="14">
        <v>0</v>
      </c>
      <c r="G284" s="14">
        <v>0</v>
      </c>
      <c r="H284" s="14">
        <v>0</v>
      </c>
      <c r="I284" s="14">
        <v>0</v>
      </c>
      <c r="J284" s="14">
        <v>0</v>
      </c>
      <c r="K284" s="14">
        <v>0</v>
      </c>
      <c r="L284" s="14">
        <v>0</v>
      </c>
      <c r="M284" s="14">
        <v>0</v>
      </c>
      <c r="N284" s="14">
        <v>0</v>
      </c>
      <c r="O284" s="13">
        <v>0</v>
      </c>
      <c r="IV284" s="45"/>
    </row>
    <row r="285" spans="1:256" s="44" customFormat="1" ht="25.5" customHeight="1">
      <c r="A285" s="26">
        <v>5700</v>
      </c>
      <c r="B285" s="25" t="s">
        <v>140</v>
      </c>
      <c r="C285" s="20">
        <f>SUM(D285:O285)</f>
        <v>0</v>
      </c>
      <c r="D285" s="19">
        <f>SUM(D286:D294)</f>
        <v>0</v>
      </c>
      <c r="E285" s="19">
        <f>SUM(E286:E294)</f>
        <v>0</v>
      </c>
      <c r="F285" s="19">
        <f>SUM(F286:F294)</f>
        <v>0</v>
      </c>
      <c r="G285" s="19">
        <f>SUM(G286:G294)</f>
        <v>0</v>
      </c>
      <c r="H285" s="19">
        <f>SUM(H286:H294)</f>
        <v>0</v>
      </c>
      <c r="I285" s="19">
        <f>SUM(I286:I294)</f>
        <v>0</v>
      </c>
      <c r="J285" s="19">
        <f>SUM(J286:J294)</f>
        <v>0</v>
      </c>
      <c r="K285" s="19">
        <f>SUM(K286:K294)</f>
        <v>0</v>
      </c>
      <c r="L285" s="19">
        <f>SUM(L286:L294)</f>
        <v>0</v>
      </c>
      <c r="M285" s="19">
        <f>SUM(M286:M294)</f>
        <v>0</v>
      </c>
      <c r="N285" s="19">
        <f>SUM(N286:N294)</f>
        <v>0</v>
      </c>
      <c r="O285" s="18">
        <f>SUM(O286:O294)</f>
        <v>0</v>
      </c>
      <c r="IV285" s="45"/>
    </row>
    <row r="286" spans="1:256" s="44" customFormat="1" ht="25.5" customHeight="1">
      <c r="A286" s="17">
        <v>571</v>
      </c>
      <c r="B286" s="16" t="s">
        <v>139</v>
      </c>
      <c r="C286" s="15">
        <f>SUM(D286:O286)</f>
        <v>0</v>
      </c>
      <c r="D286" s="14">
        <v>0</v>
      </c>
      <c r="E286" s="14">
        <v>0</v>
      </c>
      <c r="F286" s="14">
        <v>0</v>
      </c>
      <c r="G286" s="14">
        <v>0</v>
      </c>
      <c r="H286" s="14">
        <v>0</v>
      </c>
      <c r="I286" s="14">
        <v>0</v>
      </c>
      <c r="J286" s="14">
        <v>0</v>
      </c>
      <c r="K286" s="14">
        <v>0</v>
      </c>
      <c r="L286" s="14">
        <v>0</v>
      </c>
      <c r="M286" s="14">
        <v>0</v>
      </c>
      <c r="N286" s="14">
        <v>0</v>
      </c>
      <c r="O286" s="13">
        <v>0</v>
      </c>
      <c r="IV286" s="45"/>
    </row>
    <row r="287" spans="1:256" s="44" customFormat="1" ht="25.5" customHeight="1">
      <c r="A287" s="17">
        <v>572</v>
      </c>
      <c r="B287" s="16" t="s">
        <v>138</v>
      </c>
      <c r="C287" s="15">
        <f>SUM(D287:O287)</f>
        <v>0</v>
      </c>
      <c r="D287" s="14">
        <v>0</v>
      </c>
      <c r="E287" s="14">
        <v>0</v>
      </c>
      <c r="F287" s="14">
        <v>0</v>
      </c>
      <c r="G287" s="14">
        <v>0</v>
      </c>
      <c r="H287" s="14">
        <v>0</v>
      </c>
      <c r="I287" s="14">
        <v>0</v>
      </c>
      <c r="J287" s="14">
        <v>0</v>
      </c>
      <c r="K287" s="14">
        <v>0</v>
      </c>
      <c r="L287" s="14">
        <v>0</v>
      </c>
      <c r="M287" s="14">
        <v>0</v>
      </c>
      <c r="N287" s="14">
        <v>0</v>
      </c>
      <c r="O287" s="13">
        <v>0</v>
      </c>
      <c r="IV287" s="45"/>
    </row>
    <row r="288" spans="1:256" s="44" customFormat="1" ht="25.5" customHeight="1">
      <c r="A288" s="17">
        <v>573</v>
      </c>
      <c r="B288" s="16" t="s">
        <v>137</v>
      </c>
      <c r="C288" s="15">
        <f>SUM(D288:O288)</f>
        <v>0</v>
      </c>
      <c r="D288" s="14">
        <v>0</v>
      </c>
      <c r="E288" s="14">
        <v>0</v>
      </c>
      <c r="F288" s="14">
        <v>0</v>
      </c>
      <c r="G288" s="14">
        <v>0</v>
      </c>
      <c r="H288" s="14">
        <v>0</v>
      </c>
      <c r="I288" s="14">
        <v>0</v>
      </c>
      <c r="J288" s="14">
        <v>0</v>
      </c>
      <c r="K288" s="14">
        <v>0</v>
      </c>
      <c r="L288" s="14">
        <v>0</v>
      </c>
      <c r="M288" s="14">
        <v>0</v>
      </c>
      <c r="N288" s="14">
        <v>0</v>
      </c>
      <c r="O288" s="13">
        <v>0</v>
      </c>
      <c r="IV288" s="45"/>
    </row>
    <row r="289" spans="1:256" s="44" customFormat="1" ht="25.5" customHeight="1">
      <c r="A289" s="17">
        <v>574</v>
      </c>
      <c r="B289" s="16" t="s">
        <v>136</v>
      </c>
      <c r="C289" s="15">
        <f>SUM(D289:O289)</f>
        <v>0</v>
      </c>
      <c r="D289" s="14">
        <v>0</v>
      </c>
      <c r="E289" s="14">
        <v>0</v>
      </c>
      <c r="F289" s="14">
        <v>0</v>
      </c>
      <c r="G289" s="14">
        <v>0</v>
      </c>
      <c r="H289" s="14">
        <v>0</v>
      </c>
      <c r="I289" s="14">
        <v>0</v>
      </c>
      <c r="J289" s="14">
        <v>0</v>
      </c>
      <c r="K289" s="14">
        <v>0</v>
      </c>
      <c r="L289" s="14">
        <v>0</v>
      </c>
      <c r="M289" s="14">
        <v>0</v>
      </c>
      <c r="N289" s="14">
        <v>0</v>
      </c>
      <c r="O289" s="13">
        <v>0</v>
      </c>
      <c r="IV289" s="45"/>
    </row>
    <row r="290" spans="1:256" s="44" customFormat="1" ht="25.5" customHeight="1">
      <c r="A290" s="17">
        <v>575</v>
      </c>
      <c r="B290" s="16" t="s">
        <v>135</v>
      </c>
      <c r="C290" s="15">
        <f>SUM(D290:O290)</f>
        <v>0</v>
      </c>
      <c r="D290" s="14">
        <v>0</v>
      </c>
      <c r="E290" s="14">
        <v>0</v>
      </c>
      <c r="F290" s="14">
        <v>0</v>
      </c>
      <c r="G290" s="14">
        <v>0</v>
      </c>
      <c r="H290" s="14">
        <v>0</v>
      </c>
      <c r="I290" s="14">
        <v>0</v>
      </c>
      <c r="J290" s="14">
        <v>0</v>
      </c>
      <c r="K290" s="14">
        <v>0</v>
      </c>
      <c r="L290" s="14">
        <v>0</v>
      </c>
      <c r="M290" s="14">
        <v>0</v>
      </c>
      <c r="N290" s="14">
        <v>0</v>
      </c>
      <c r="O290" s="13">
        <v>0</v>
      </c>
      <c r="IV290" s="45"/>
    </row>
    <row r="291" spans="1:256" s="44" customFormat="1" ht="25.5" customHeight="1">
      <c r="A291" s="17">
        <v>576</v>
      </c>
      <c r="B291" s="16" t="s">
        <v>134</v>
      </c>
      <c r="C291" s="15">
        <f>SUM(D291:O291)</f>
        <v>0</v>
      </c>
      <c r="D291" s="14">
        <v>0</v>
      </c>
      <c r="E291" s="14">
        <v>0</v>
      </c>
      <c r="F291" s="14">
        <v>0</v>
      </c>
      <c r="G291" s="14">
        <v>0</v>
      </c>
      <c r="H291" s="14">
        <v>0</v>
      </c>
      <c r="I291" s="14">
        <v>0</v>
      </c>
      <c r="J291" s="14">
        <v>0</v>
      </c>
      <c r="K291" s="14">
        <v>0</v>
      </c>
      <c r="L291" s="14">
        <v>0</v>
      </c>
      <c r="M291" s="14">
        <v>0</v>
      </c>
      <c r="N291" s="14">
        <v>0</v>
      </c>
      <c r="O291" s="13">
        <v>0</v>
      </c>
      <c r="IV291" s="45"/>
    </row>
    <row r="292" spans="1:256" s="44" customFormat="1" ht="25.5" customHeight="1">
      <c r="A292" s="17">
        <v>577</v>
      </c>
      <c r="B292" s="16" t="s">
        <v>133</v>
      </c>
      <c r="C292" s="15">
        <f>SUM(D292:O292)</f>
        <v>0</v>
      </c>
      <c r="D292" s="14">
        <v>0</v>
      </c>
      <c r="E292" s="14">
        <v>0</v>
      </c>
      <c r="F292" s="14">
        <v>0</v>
      </c>
      <c r="G292" s="14">
        <v>0</v>
      </c>
      <c r="H292" s="14">
        <v>0</v>
      </c>
      <c r="I292" s="14">
        <v>0</v>
      </c>
      <c r="J292" s="14">
        <v>0</v>
      </c>
      <c r="K292" s="14">
        <v>0</v>
      </c>
      <c r="L292" s="14">
        <v>0</v>
      </c>
      <c r="M292" s="14">
        <v>0</v>
      </c>
      <c r="N292" s="14">
        <v>0</v>
      </c>
      <c r="O292" s="13">
        <v>0</v>
      </c>
      <c r="IV292" s="45"/>
    </row>
    <row r="293" spans="1:256" s="44" customFormat="1" ht="25.5" customHeight="1">
      <c r="A293" s="17">
        <v>578</v>
      </c>
      <c r="B293" s="16" t="s">
        <v>132</v>
      </c>
      <c r="C293" s="15">
        <f>SUM(D293:O293)</f>
        <v>0</v>
      </c>
      <c r="D293" s="14">
        <v>0</v>
      </c>
      <c r="E293" s="14">
        <v>0</v>
      </c>
      <c r="F293" s="14">
        <v>0</v>
      </c>
      <c r="G293" s="14">
        <v>0</v>
      </c>
      <c r="H293" s="14">
        <v>0</v>
      </c>
      <c r="I293" s="14">
        <v>0</v>
      </c>
      <c r="J293" s="14">
        <v>0</v>
      </c>
      <c r="K293" s="14">
        <v>0</v>
      </c>
      <c r="L293" s="14">
        <v>0</v>
      </c>
      <c r="M293" s="14">
        <v>0</v>
      </c>
      <c r="N293" s="14">
        <v>0</v>
      </c>
      <c r="O293" s="13">
        <v>0</v>
      </c>
      <c r="IV293" s="45"/>
    </row>
    <row r="294" spans="1:256" s="44" customFormat="1" ht="25.5" customHeight="1">
      <c r="A294" s="17">
        <v>579</v>
      </c>
      <c r="B294" s="16" t="s">
        <v>131</v>
      </c>
      <c r="C294" s="15">
        <f>SUM(D294:O294)</f>
        <v>0</v>
      </c>
      <c r="D294" s="14">
        <v>0</v>
      </c>
      <c r="E294" s="14">
        <v>0</v>
      </c>
      <c r="F294" s="14">
        <v>0</v>
      </c>
      <c r="G294" s="14">
        <v>0</v>
      </c>
      <c r="H294" s="14">
        <v>0</v>
      </c>
      <c r="I294" s="14">
        <v>0</v>
      </c>
      <c r="J294" s="14">
        <v>0</v>
      </c>
      <c r="K294" s="14">
        <v>0</v>
      </c>
      <c r="L294" s="14">
        <v>0</v>
      </c>
      <c r="M294" s="14">
        <v>0</v>
      </c>
      <c r="N294" s="14">
        <v>0</v>
      </c>
      <c r="O294" s="13">
        <v>0</v>
      </c>
      <c r="IV294" s="45"/>
    </row>
    <row r="295" spans="1:256" s="44" customFormat="1" ht="25.5" customHeight="1">
      <c r="A295" s="26">
        <v>5800</v>
      </c>
      <c r="B295" s="25" t="s">
        <v>130</v>
      </c>
      <c r="C295" s="20">
        <f>SUM(D295:O295)</f>
        <v>2300000</v>
      </c>
      <c r="D295" s="19">
        <f>SUM(D296:D299)</f>
        <v>800000</v>
      </c>
      <c r="E295" s="19">
        <f>SUM(E296:E299)</f>
        <v>0</v>
      </c>
      <c r="F295" s="19">
        <f>SUM(F296:F299)</f>
        <v>0</v>
      </c>
      <c r="G295" s="19">
        <f>SUM(G296:G299)</f>
        <v>0</v>
      </c>
      <c r="H295" s="19">
        <f>SUM(H296:H299)</f>
        <v>0</v>
      </c>
      <c r="I295" s="19">
        <f>SUM(I296:I299)</f>
        <v>500000</v>
      </c>
      <c r="J295" s="19">
        <f>SUM(J296:J299)</f>
        <v>0</v>
      </c>
      <c r="K295" s="19">
        <f>SUM(K296:K299)</f>
        <v>1000000</v>
      </c>
      <c r="L295" s="19">
        <f>SUM(L296:L299)</f>
        <v>0</v>
      </c>
      <c r="M295" s="19">
        <f>SUM(M296:M299)</f>
        <v>0</v>
      </c>
      <c r="N295" s="19">
        <f>SUM(N296:N299)</f>
        <v>0</v>
      </c>
      <c r="O295" s="18">
        <f>SUM(O296:O299)</f>
        <v>0</v>
      </c>
      <c r="IV295" s="45"/>
    </row>
    <row r="296" spans="1:256" s="44" customFormat="1" ht="25.5" customHeight="1">
      <c r="A296" s="17">
        <v>581</v>
      </c>
      <c r="B296" s="16" t="s">
        <v>129</v>
      </c>
      <c r="C296" s="15">
        <f>SUM(D296:O296)</f>
        <v>1300000</v>
      </c>
      <c r="D296" s="14">
        <v>800000</v>
      </c>
      <c r="E296" s="14">
        <v>0</v>
      </c>
      <c r="F296" s="14">
        <v>0</v>
      </c>
      <c r="G296" s="14">
        <v>0</v>
      </c>
      <c r="H296" s="14">
        <v>0</v>
      </c>
      <c r="I296" s="14">
        <v>500000</v>
      </c>
      <c r="J296" s="14">
        <v>0</v>
      </c>
      <c r="K296" s="14">
        <v>0</v>
      </c>
      <c r="L296" s="14">
        <v>0</v>
      </c>
      <c r="M296" s="14">
        <v>0</v>
      </c>
      <c r="N296" s="14">
        <v>0</v>
      </c>
      <c r="O296" s="13">
        <v>0</v>
      </c>
      <c r="IV296" s="45"/>
    </row>
    <row r="297" spans="1:256" s="44" customFormat="1" ht="25.5" customHeight="1">
      <c r="A297" s="17">
        <v>582</v>
      </c>
      <c r="B297" s="16" t="s">
        <v>128</v>
      </c>
      <c r="C297" s="15">
        <f>SUM(D297:O297)</f>
        <v>1000000</v>
      </c>
      <c r="D297" s="14">
        <v>0</v>
      </c>
      <c r="E297" s="14">
        <v>0</v>
      </c>
      <c r="F297" s="14">
        <v>0</v>
      </c>
      <c r="G297" s="14">
        <v>0</v>
      </c>
      <c r="H297" s="14">
        <v>0</v>
      </c>
      <c r="I297" s="14">
        <v>0</v>
      </c>
      <c r="J297" s="14">
        <v>0</v>
      </c>
      <c r="K297" s="14">
        <v>1000000</v>
      </c>
      <c r="L297" s="14">
        <v>0</v>
      </c>
      <c r="M297" s="14">
        <v>0</v>
      </c>
      <c r="N297" s="14">
        <v>0</v>
      </c>
      <c r="O297" s="13">
        <v>0</v>
      </c>
      <c r="IV297" s="45"/>
    </row>
    <row r="298" spans="1:256" s="44" customFormat="1" ht="25.5" customHeight="1">
      <c r="A298" s="17">
        <v>583</v>
      </c>
      <c r="B298" s="16" t="s">
        <v>127</v>
      </c>
      <c r="C298" s="15">
        <f>SUM(D298:O298)</f>
        <v>0</v>
      </c>
      <c r="D298" s="14">
        <v>0</v>
      </c>
      <c r="E298" s="14">
        <v>0</v>
      </c>
      <c r="F298" s="14">
        <v>0</v>
      </c>
      <c r="G298" s="14">
        <v>0</v>
      </c>
      <c r="H298" s="14">
        <v>0</v>
      </c>
      <c r="I298" s="14">
        <v>0</v>
      </c>
      <c r="J298" s="14">
        <v>0</v>
      </c>
      <c r="K298" s="14">
        <v>0</v>
      </c>
      <c r="L298" s="14">
        <v>0</v>
      </c>
      <c r="M298" s="14">
        <v>0</v>
      </c>
      <c r="N298" s="14">
        <v>0</v>
      </c>
      <c r="O298" s="13">
        <v>0</v>
      </c>
      <c r="IV298" s="45"/>
    </row>
    <row r="299" spans="1:256" s="44" customFormat="1" ht="25.5" customHeight="1">
      <c r="A299" s="17">
        <v>589</v>
      </c>
      <c r="B299" s="16" t="s">
        <v>126</v>
      </c>
      <c r="C299" s="15">
        <f>SUM(D299:O299)</f>
        <v>0</v>
      </c>
      <c r="D299" s="14">
        <v>0</v>
      </c>
      <c r="E299" s="14">
        <v>0</v>
      </c>
      <c r="F299" s="14">
        <v>0</v>
      </c>
      <c r="G299" s="14">
        <v>0</v>
      </c>
      <c r="H299" s="14">
        <v>0</v>
      </c>
      <c r="I299" s="14">
        <v>0</v>
      </c>
      <c r="J299" s="14">
        <v>0</v>
      </c>
      <c r="K299" s="14">
        <v>0</v>
      </c>
      <c r="L299" s="14">
        <v>0</v>
      </c>
      <c r="M299" s="14">
        <v>0</v>
      </c>
      <c r="N299" s="14">
        <v>0</v>
      </c>
      <c r="O299" s="13">
        <v>0</v>
      </c>
      <c r="IV299" s="45"/>
    </row>
    <row r="300" spans="1:256" s="44" customFormat="1" ht="25.5" customHeight="1">
      <c r="A300" s="26">
        <v>5900</v>
      </c>
      <c r="B300" s="25" t="s">
        <v>125</v>
      </c>
      <c r="C300" s="20">
        <f>SUM(D300:O300)</f>
        <v>327600</v>
      </c>
      <c r="D300" s="19">
        <f>SUM(D301:D309)</f>
        <v>27300</v>
      </c>
      <c r="E300" s="19">
        <f>SUM(E301:E309)</f>
        <v>27300</v>
      </c>
      <c r="F300" s="19">
        <f>SUM(F301:F309)</f>
        <v>27300</v>
      </c>
      <c r="G300" s="19">
        <f>SUM(G301:G309)</f>
        <v>27300</v>
      </c>
      <c r="H300" s="19">
        <f>SUM(H301:H309)</f>
        <v>27300</v>
      </c>
      <c r="I300" s="19">
        <f>SUM(I301:I309)</f>
        <v>27300</v>
      </c>
      <c r="J300" s="19">
        <f>SUM(J301:J309)</f>
        <v>27300</v>
      </c>
      <c r="K300" s="19">
        <f>SUM(K301:K309)</f>
        <v>27300</v>
      </c>
      <c r="L300" s="19">
        <f>SUM(L301:L309)</f>
        <v>27300</v>
      </c>
      <c r="M300" s="19">
        <f>SUM(M301:M309)</f>
        <v>27300</v>
      </c>
      <c r="N300" s="19">
        <f>SUM(N301:N309)</f>
        <v>27300</v>
      </c>
      <c r="O300" s="18">
        <f>SUM(O301:O309)</f>
        <v>27300</v>
      </c>
      <c r="IV300" s="45"/>
    </row>
    <row r="301" spans="1:256" s="44" customFormat="1" ht="25.5" customHeight="1">
      <c r="A301" s="17">
        <v>591</v>
      </c>
      <c r="B301" s="16" t="s">
        <v>124</v>
      </c>
      <c r="C301" s="15">
        <f>SUM(D301:O301)</f>
        <v>327600</v>
      </c>
      <c r="D301" s="14">
        <f>327600/12</f>
        <v>27300</v>
      </c>
      <c r="E301" s="14">
        <f>327600/12</f>
        <v>27300</v>
      </c>
      <c r="F301" s="14">
        <f>327600/12</f>
        <v>27300</v>
      </c>
      <c r="G301" s="14">
        <f>327600/12</f>
        <v>27300</v>
      </c>
      <c r="H301" s="14">
        <f>327600/12</f>
        <v>27300</v>
      </c>
      <c r="I301" s="14">
        <f>327600/12</f>
        <v>27300</v>
      </c>
      <c r="J301" s="14">
        <f>327600/12</f>
        <v>27300</v>
      </c>
      <c r="K301" s="14">
        <f>327600/12</f>
        <v>27300</v>
      </c>
      <c r="L301" s="14">
        <f>327600/12</f>
        <v>27300</v>
      </c>
      <c r="M301" s="14">
        <f>327600/12</f>
        <v>27300</v>
      </c>
      <c r="N301" s="14">
        <f>327600/12</f>
        <v>27300</v>
      </c>
      <c r="O301" s="14">
        <f>327600/12</f>
        <v>27300</v>
      </c>
      <c r="IV301" s="45"/>
    </row>
    <row r="302" spans="1:256" s="44" customFormat="1" ht="25.5" customHeight="1">
      <c r="A302" s="17">
        <v>592</v>
      </c>
      <c r="B302" s="16" t="s">
        <v>123</v>
      </c>
      <c r="C302" s="15">
        <f>SUM(D302:O302)</f>
        <v>0</v>
      </c>
      <c r="D302" s="14">
        <v>0</v>
      </c>
      <c r="E302" s="14">
        <v>0</v>
      </c>
      <c r="F302" s="14">
        <v>0</v>
      </c>
      <c r="G302" s="14">
        <v>0</v>
      </c>
      <c r="H302" s="14">
        <v>0</v>
      </c>
      <c r="I302" s="14">
        <v>0</v>
      </c>
      <c r="J302" s="14">
        <v>0</v>
      </c>
      <c r="K302" s="14">
        <v>0</v>
      </c>
      <c r="L302" s="14">
        <v>0</v>
      </c>
      <c r="M302" s="14">
        <v>0</v>
      </c>
      <c r="N302" s="14">
        <v>0</v>
      </c>
      <c r="O302" s="13">
        <v>0</v>
      </c>
      <c r="IV302" s="45"/>
    </row>
    <row r="303" spans="1:256" s="44" customFormat="1" ht="25.5" customHeight="1">
      <c r="A303" s="17">
        <v>593</v>
      </c>
      <c r="B303" s="16" t="s">
        <v>122</v>
      </c>
      <c r="C303" s="15">
        <f>SUM(D303:O303)</f>
        <v>0</v>
      </c>
      <c r="D303" s="14">
        <v>0</v>
      </c>
      <c r="E303" s="14">
        <v>0</v>
      </c>
      <c r="F303" s="14">
        <v>0</v>
      </c>
      <c r="G303" s="14">
        <v>0</v>
      </c>
      <c r="H303" s="14">
        <v>0</v>
      </c>
      <c r="I303" s="14">
        <v>0</v>
      </c>
      <c r="J303" s="14">
        <v>0</v>
      </c>
      <c r="K303" s="14">
        <v>0</v>
      </c>
      <c r="L303" s="14">
        <v>0</v>
      </c>
      <c r="M303" s="14">
        <v>0</v>
      </c>
      <c r="N303" s="14">
        <v>0</v>
      </c>
      <c r="O303" s="13">
        <v>0</v>
      </c>
      <c r="IV303" s="45"/>
    </row>
    <row r="304" spans="1:256" s="44" customFormat="1" ht="25.5" customHeight="1">
      <c r="A304" s="17">
        <v>594</v>
      </c>
      <c r="B304" s="16" t="s">
        <v>121</v>
      </c>
      <c r="C304" s="15">
        <f>SUM(D304:O304)</f>
        <v>0</v>
      </c>
      <c r="D304" s="14">
        <v>0</v>
      </c>
      <c r="E304" s="14">
        <v>0</v>
      </c>
      <c r="F304" s="14">
        <v>0</v>
      </c>
      <c r="G304" s="14">
        <v>0</v>
      </c>
      <c r="H304" s="14">
        <v>0</v>
      </c>
      <c r="I304" s="14">
        <v>0</v>
      </c>
      <c r="J304" s="14">
        <v>0</v>
      </c>
      <c r="K304" s="14">
        <v>0</v>
      </c>
      <c r="L304" s="14">
        <v>0</v>
      </c>
      <c r="M304" s="14">
        <v>0</v>
      </c>
      <c r="N304" s="14">
        <v>0</v>
      </c>
      <c r="O304" s="13">
        <v>0</v>
      </c>
      <c r="IV304" s="45"/>
    </row>
    <row r="305" spans="1:256" s="44" customFormat="1" ht="25.5" customHeight="1">
      <c r="A305" s="17">
        <v>595</v>
      </c>
      <c r="B305" s="16" t="s">
        <v>120</v>
      </c>
      <c r="C305" s="15">
        <f>SUM(D305:O305)</f>
        <v>0</v>
      </c>
      <c r="D305" s="14">
        <v>0</v>
      </c>
      <c r="E305" s="14">
        <v>0</v>
      </c>
      <c r="F305" s="14">
        <v>0</v>
      </c>
      <c r="G305" s="14">
        <v>0</v>
      </c>
      <c r="H305" s="14">
        <v>0</v>
      </c>
      <c r="I305" s="14">
        <v>0</v>
      </c>
      <c r="J305" s="14">
        <v>0</v>
      </c>
      <c r="K305" s="14">
        <v>0</v>
      </c>
      <c r="L305" s="14">
        <v>0</v>
      </c>
      <c r="M305" s="14">
        <v>0</v>
      </c>
      <c r="N305" s="14">
        <v>0</v>
      </c>
      <c r="O305" s="13">
        <v>0</v>
      </c>
      <c r="IV305" s="45"/>
    </row>
    <row r="306" spans="1:256" s="44" customFormat="1" ht="25.5" customHeight="1">
      <c r="A306" s="17">
        <v>596</v>
      </c>
      <c r="B306" s="16" t="s">
        <v>119</v>
      </c>
      <c r="C306" s="15">
        <f>SUM(D306:O306)</f>
        <v>0</v>
      </c>
      <c r="D306" s="14">
        <v>0</v>
      </c>
      <c r="E306" s="14">
        <v>0</v>
      </c>
      <c r="F306" s="14">
        <v>0</v>
      </c>
      <c r="G306" s="14">
        <v>0</v>
      </c>
      <c r="H306" s="14">
        <v>0</v>
      </c>
      <c r="I306" s="14">
        <v>0</v>
      </c>
      <c r="J306" s="14">
        <v>0</v>
      </c>
      <c r="K306" s="14">
        <v>0</v>
      </c>
      <c r="L306" s="14">
        <v>0</v>
      </c>
      <c r="M306" s="14">
        <v>0</v>
      </c>
      <c r="N306" s="14">
        <v>0</v>
      </c>
      <c r="O306" s="13">
        <v>0</v>
      </c>
      <c r="IV306" s="45"/>
    </row>
    <row r="307" spans="1:256" s="44" customFormat="1" ht="25.5" customHeight="1">
      <c r="A307" s="17">
        <v>597</v>
      </c>
      <c r="B307" s="16" t="s">
        <v>118</v>
      </c>
      <c r="C307" s="15">
        <f>SUM(D307:O307)</f>
        <v>0</v>
      </c>
      <c r="D307" s="14">
        <v>0</v>
      </c>
      <c r="E307" s="14">
        <v>0</v>
      </c>
      <c r="F307" s="14">
        <v>0</v>
      </c>
      <c r="G307" s="14">
        <v>0</v>
      </c>
      <c r="H307" s="14">
        <v>0</v>
      </c>
      <c r="I307" s="14">
        <v>0</v>
      </c>
      <c r="J307" s="14">
        <v>0</v>
      </c>
      <c r="K307" s="14">
        <v>0</v>
      </c>
      <c r="L307" s="14">
        <v>0</v>
      </c>
      <c r="M307" s="14">
        <v>0</v>
      </c>
      <c r="N307" s="14">
        <v>0</v>
      </c>
      <c r="O307" s="13">
        <v>0</v>
      </c>
      <c r="IV307" s="45"/>
    </row>
    <row r="308" spans="1:256" s="44" customFormat="1" ht="25.5" customHeight="1">
      <c r="A308" s="17">
        <v>598</v>
      </c>
      <c r="B308" s="16" t="s">
        <v>117</v>
      </c>
      <c r="C308" s="15">
        <f>SUM(D308:O308)</f>
        <v>0</v>
      </c>
      <c r="D308" s="14">
        <v>0</v>
      </c>
      <c r="E308" s="14">
        <v>0</v>
      </c>
      <c r="F308" s="14">
        <v>0</v>
      </c>
      <c r="G308" s="14">
        <v>0</v>
      </c>
      <c r="H308" s="14">
        <v>0</v>
      </c>
      <c r="I308" s="14">
        <v>0</v>
      </c>
      <c r="J308" s="14">
        <v>0</v>
      </c>
      <c r="K308" s="14">
        <v>0</v>
      </c>
      <c r="L308" s="14">
        <v>0</v>
      </c>
      <c r="M308" s="14">
        <v>0</v>
      </c>
      <c r="N308" s="14">
        <v>0</v>
      </c>
      <c r="O308" s="13">
        <v>0</v>
      </c>
      <c r="IV308" s="45"/>
    </row>
    <row r="309" spans="1:256" s="44" customFormat="1" ht="25.5" customHeight="1">
      <c r="A309" s="17">
        <v>599</v>
      </c>
      <c r="B309" s="16" t="s">
        <v>116</v>
      </c>
      <c r="C309" s="15">
        <f>SUM(D309:O309)</f>
        <v>0</v>
      </c>
      <c r="D309" s="14">
        <v>0</v>
      </c>
      <c r="E309" s="14">
        <v>0</v>
      </c>
      <c r="F309" s="14">
        <v>0</v>
      </c>
      <c r="G309" s="14">
        <v>0</v>
      </c>
      <c r="H309" s="14">
        <v>0</v>
      </c>
      <c r="I309" s="14">
        <v>0</v>
      </c>
      <c r="J309" s="14">
        <v>0</v>
      </c>
      <c r="K309" s="14">
        <v>0</v>
      </c>
      <c r="L309" s="14">
        <v>0</v>
      </c>
      <c r="M309" s="14">
        <v>0</v>
      </c>
      <c r="N309" s="14">
        <v>0</v>
      </c>
      <c r="O309" s="13">
        <v>0</v>
      </c>
      <c r="IV309" s="45"/>
    </row>
    <row r="310" spans="1:256" s="46" customFormat="1" ht="25.5" customHeight="1">
      <c r="A310" s="39">
        <v>6000</v>
      </c>
      <c r="B310" s="38" t="s">
        <v>115</v>
      </c>
      <c r="C310" s="37">
        <f>SUM(D310:O310)</f>
        <v>0</v>
      </c>
      <c r="D310" s="36">
        <f>D311+D320+D329</f>
        <v>0</v>
      </c>
      <c r="E310" s="36">
        <f>E311+E320+E329</f>
        <v>0</v>
      </c>
      <c r="F310" s="36">
        <f>F311+F320+F329</f>
        <v>0</v>
      </c>
      <c r="G310" s="36">
        <f>G311+G320+G329</f>
        <v>0</v>
      </c>
      <c r="H310" s="36">
        <f>H311+H320+H329</f>
        <v>0</v>
      </c>
      <c r="I310" s="36">
        <f>I311+I320+I329</f>
        <v>0</v>
      </c>
      <c r="J310" s="36">
        <f>J311+J320+J329</f>
        <v>0</v>
      </c>
      <c r="K310" s="36">
        <f>K311+K320+K329</f>
        <v>0</v>
      </c>
      <c r="L310" s="36">
        <f>L311+L320+L329</f>
        <v>0</v>
      </c>
      <c r="M310" s="36">
        <f>M311+M320+M329</f>
        <v>0</v>
      </c>
      <c r="N310" s="36">
        <f>N311+N320+N329</f>
        <v>0</v>
      </c>
      <c r="O310" s="35">
        <f>O311+O320+O329</f>
        <v>0</v>
      </c>
      <c r="IV310" s="45"/>
    </row>
    <row r="311" spans="1:256" s="44" customFormat="1" ht="25.5" customHeight="1">
      <c r="A311" s="26">
        <v>6100</v>
      </c>
      <c r="B311" s="25" t="s">
        <v>114</v>
      </c>
      <c r="C311" s="20">
        <f>SUM(D311:O311)</f>
        <v>0</v>
      </c>
      <c r="D311" s="19">
        <f>SUM(D312:D319)</f>
        <v>0</v>
      </c>
      <c r="E311" s="19">
        <f>SUM(E312:E319)</f>
        <v>0</v>
      </c>
      <c r="F311" s="19">
        <f>SUM(F312:F319)</f>
        <v>0</v>
      </c>
      <c r="G311" s="19">
        <f>SUM(G312:G319)</f>
        <v>0</v>
      </c>
      <c r="H311" s="19">
        <f>SUM(H312:H319)</f>
        <v>0</v>
      </c>
      <c r="I311" s="19">
        <f>SUM(I312:I319)</f>
        <v>0</v>
      </c>
      <c r="J311" s="19">
        <f>SUM(J312:J319)</f>
        <v>0</v>
      </c>
      <c r="K311" s="19">
        <f>SUM(K312:K319)</f>
        <v>0</v>
      </c>
      <c r="L311" s="19">
        <f>SUM(L312:L319)</f>
        <v>0</v>
      </c>
      <c r="M311" s="19">
        <f>SUM(M312:M319)</f>
        <v>0</v>
      </c>
      <c r="N311" s="19">
        <f>SUM(N312:N319)</f>
        <v>0</v>
      </c>
      <c r="O311" s="18">
        <f>SUM(O312:O319)</f>
        <v>0</v>
      </c>
      <c r="IV311" s="45"/>
    </row>
    <row r="312" spans="1:256" s="44" customFormat="1" ht="25.5" customHeight="1">
      <c r="A312" s="17">
        <v>611</v>
      </c>
      <c r="B312" s="16" t="s">
        <v>109</v>
      </c>
      <c r="C312" s="15">
        <f>SUM(D312:O312)</f>
        <v>0</v>
      </c>
      <c r="D312" s="14">
        <v>0</v>
      </c>
      <c r="E312" s="14">
        <v>0</v>
      </c>
      <c r="F312" s="14">
        <v>0</v>
      </c>
      <c r="G312" s="14">
        <v>0</v>
      </c>
      <c r="H312" s="14">
        <v>0</v>
      </c>
      <c r="I312" s="14">
        <v>0</v>
      </c>
      <c r="J312" s="14">
        <v>0</v>
      </c>
      <c r="K312" s="14">
        <v>0</v>
      </c>
      <c r="L312" s="14">
        <v>0</v>
      </c>
      <c r="M312" s="14">
        <v>0</v>
      </c>
      <c r="N312" s="14">
        <v>0</v>
      </c>
      <c r="O312" s="13">
        <v>0</v>
      </c>
      <c r="IV312" s="45"/>
    </row>
    <row r="313" spans="1:256" s="44" customFormat="1" ht="25.5" customHeight="1">
      <c r="A313" s="17">
        <v>612</v>
      </c>
      <c r="B313" s="16" t="s">
        <v>113</v>
      </c>
      <c r="C313" s="15">
        <f>SUM(D313:O313)</f>
        <v>0</v>
      </c>
      <c r="D313" s="14">
        <v>0</v>
      </c>
      <c r="E313" s="14">
        <v>0</v>
      </c>
      <c r="F313" s="14">
        <v>0</v>
      </c>
      <c r="G313" s="14">
        <v>0</v>
      </c>
      <c r="H313" s="14">
        <v>0</v>
      </c>
      <c r="I313" s="14">
        <v>0</v>
      </c>
      <c r="J313" s="14">
        <v>0</v>
      </c>
      <c r="K313" s="14">
        <v>0</v>
      </c>
      <c r="L313" s="14">
        <v>0</v>
      </c>
      <c r="M313" s="14">
        <v>0</v>
      </c>
      <c r="N313" s="14">
        <v>0</v>
      </c>
      <c r="O313" s="13">
        <v>0</v>
      </c>
      <c r="IV313" s="45"/>
    </row>
    <row r="314" spans="1:256" s="44" customFormat="1" ht="38.25">
      <c r="A314" s="17">
        <v>613</v>
      </c>
      <c r="B314" s="16" t="s">
        <v>112</v>
      </c>
      <c r="C314" s="15">
        <f>SUM(D314:O314)</f>
        <v>0</v>
      </c>
      <c r="D314" s="14">
        <v>0</v>
      </c>
      <c r="E314" s="14">
        <v>0</v>
      </c>
      <c r="F314" s="14">
        <v>0</v>
      </c>
      <c r="G314" s="14">
        <v>0</v>
      </c>
      <c r="H314" s="14">
        <v>0</v>
      </c>
      <c r="I314" s="14">
        <v>0</v>
      </c>
      <c r="J314" s="14">
        <v>0</v>
      </c>
      <c r="K314" s="14">
        <v>0</v>
      </c>
      <c r="L314" s="14">
        <v>0</v>
      </c>
      <c r="M314" s="14">
        <v>0</v>
      </c>
      <c r="N314" s="14">
        <v>0</v>
      </c>
      <c r="O314" s="13">
        <v>0</v>
      </c>
      <c r="IV314" s="45"/>
    </row>
    <row r="315" spans="1:256" s="44" customFormat="1" ht="25.5" customHeight="1">
      <c r="A315" s="17">
        <v>614</v>
      </c>
      <c r="B315" s="16" t="s">
        <v>106</v>
      </c>
      <c r="C315" s="15">
        <f>SUM(D315:O315)</f>
        <v>0</v>
      </c>
      <c r="D315" s="14">
        <v>0</v>
      </c>
      <c r="E315" s="14">
        <v>0</v>
      </c>
      <c r="F315" s="14">
        <v>0</v>
      </c>
      <c r="G315" s="14">
        <v>0</v>
      </c>
      <c r="H315" s="14">
        <v>0</v>
      </c>
      <c r="I315" s="14">
        <v>0</v>
      </c>
      <c r="J315" s="14">
        <v>0</v>
      </c>
      <c r="K315" s="14">
        <v>0</v>
      </c>
      <c r="L315" s="14">
        <v>0</v>
      </c>
      <c r="M315" s="14">
        <v>0</v>
      </c>
      <c r="N315" s="14">
        <v>0</v>
      </c>
      <c r="O315" s="13">
        <v>0</v>
      </c>
      <c r="IV315" s="45"/>
    </row>
    <row r="316" spans="1:256" s="44" customFormat="1" ht="25.5" customHeight="1">
      <c r="A316" s="17">
        <v>615</v>
      </c>
      <c r="B316" s="16" t="s">
        <v>105</v>
      </c>
      <c r="C316" s="15">
        <f>SUM(D316:O316)</f>
        <v>0</v>
      </c>
      <c r="D316" s="14">
        <v>0</v>
      </c>
      <c r="E316" s="14">
        <v>0</v>
      </c>
      <c r="F316" s="14">
        <v>0</v>
      </c>
      <c r="G316" s="14">
        <v>0</v>
      </c>
      <c r="H316" s="14">
        <v>0</v>
      </c>
      <c r="I316" s="14">
        <v>0</v>
      </c>
      <c r="J316" s="14">
        <v>0</v>
      </c>
      <c r="K316" s="14">
        <v>0</v>
      </c>
      <c r="L316" s="14">
        <v>0</v>
      </c>
      <c r="M316" s="14">
        <v>0</v>
      </c>
      <c r="N316" s="14">
        <v>0</v>
      </c>
      <c r="O316" s="13">
        <v>0</v>
      </c>
      <c r="IV316" s="45"/>
    </row>
    <row r="317" spans="1:256" s="44" customFormat="1" ht="25.5" customHeight="1">
      <c r="A317" s="17">
        <v>616</v>
      </c>
      <c r="B317" s="16" t="s">
        <v>104</v>
      </c>
      <c r="C317" s="15">
        <f>SUM(D317:O317)</f>
        <v>0</v>
      </c>
      <c r="D317" s="14">
        <v>0</v>
      </c>
      <c r="E317" s="14">
        <v>0</v>
      </c>
      <c r="F317" s="14">
        <v>0</v>
      </c>
      <c r="G317" s="14">
        <v>0</v>
      </c>
      <c r="H317" s="14">
        <v>0</v>
      </c>
      <c r="I317" s="14">
        <v>0</v>
      </c>
      <c r="J317" s="14">
        <v>0</v>
      </c>
      <c r="K317" s="14">
        <v>0</v>
      </c>
      <c r="L317" s="14">
        <v>0</v>
      </c>
      <c r="M317" s="14">
        <v>0</v>
      </c>
      <c r="N317" s="14">
        <v>0</v>
      </c>
      <c r="O317" s="13">
        <v>0</v>
      </c>
      <c r="IV317" s="45"/>
    </row>
    <row r="318" spans="1:256" s="44" customFormat="1" ht="25.5" customHeight="1">
      <c r="A318" s="17">
        <v>617</v>
      </c>
      <c r="B318" s="16" t="s">
        <v>103</v>
      </c>
      <c r="C318" s="15">
        <f>SUM(D318:O318)</f>
        <v>0</v>
      </c>
      <c r="D318" s="14">
        <v>0</v>
      </c>
      <c r="E318" s="14">
        <v>0</v>
      </c>
      <c r="F318" s="14">
        <v>0</v>
      </c>
      <c r="G318" s="14">
        <v>0</v>
      </c>
      <c r="H318" s="14">
        <v>0</v>
      </c>
      <c r="I318" s="14">
        <v>0</v>
      </c>
      <c r="J318" s="14">
        <v>0</v>
      </c>
      <c r="K318" s="14">
        <v>0</v>
      </c>
      <c r="L318" s="14">
        <v>0</v>
      </c>
      <c r="M318" s="14">
        <v>0</v>
      </c>
      <c r="N318" s="14">
        <v>0</v>
      </c>
      <c r="O318" s="13">
        <v>0</v>
      </c>
      <c r="IV318" s="45"/>
    </row>
    <row r="319" spans="1:256" s="44" customFormat="1" ht="25.5">
      <c r="A319" s="17">
        <v>619</v>
      </c>
      <c r="B319" s="16" t="s">
        <v>111</v>
      </c>
      <c r="C319" s="15">
        <f>SUM(D319:O319)</f>
        <v>0</v>
      </c>
      <c r="D319" s="14">
        <v>0</v>
      </c>
      <c r="E319" s="14">
        <v>0</v>
      </c>
      <c r="F319" s="14">
        <v>0</v>
      </c>
      <c r="G319" s="14">
        <v>0</v>
      </c>
      <c r="H319" s="14">
        <v>0</v>
      </c>
      <c r="I319" s="14">
        <v>0</v>
      </c>
      <c r="J319" s="14">
        <v>0</v>
      </c>
      <c r="K319" s="14">
        <v>0</v>
      </c>
      <c r="L319" s="14">
        <v>0</v>
      </c>
      <c r="M319" s="14">
        <v>0</v>
      </c>
      <c r="N319" s="14">
        <v>0</v>
      </c>
      <c r="O319" s="13">
        <v>0</v>
      </c>
      <c r="IV319" s="45"/>
    </row>
    <row r="320" spans="1:256" s="44" customFormat="1" ht="25.5" customHeight="1">
      <c r="A320" s="26">
        <v>6200</v>
      </c>
      <c r="B320" s="25" t="s">
        <v>110</v>
      </c>
      <c r="C320" s="20">
        <f>SUM(D320:O320)</f>
        <v>0</v>
      </c>
      <c r="D320" s="19">
        <f>SUM(D321:D328)</f>
        <v>0</v>
      </c>
      <c r="E320" s="19">
        <f>SUM(E321:E328)</f>
        <v>0</v>
      </c>
      <c r="F320" s="19">
        <f>SUM(F321:F328)</f>
        <v>0</v>
      </c>
      <c r="G320" s="19">
        <f>SUM(G321:G328)</f>
        <v>0</v>
      </c>
      <c r="H320" s="19">
        <f>SUM(H321:H328)</f>
        <v>0</v>
      </c>
      <c r="I320" s="19">
        <f>SUM(I321:I328)</f>
        <v>0</v>
      </c>
      <c r="J320" s="19">
        <f>SUM(J321:J328)</f>
        <v>0</v>
      </c>
      <c r="K320" s="19">
        <f>SUM(K321:K328)</f>
        <v>0</v>
      </c>
      <c r="L320" s="19">
        <f>SUM(L321:L328)</f>
        <v>0</v>
      </c>
      <c r="M320" s="19">
        <f>SUM(M321:M328)</f>
        <v>0</v>
      </c>
      <c r="N320" s="19">
        <f>SUM(N321:N328)</f>
        <v>0</v>
      </c>
      <c r="O320" s="18">
        <f>SUM(O321:O328)</f>
        <v>0</v>
      </c>
      <c r="IV320" s="45"/>
    </row>
    <row r="321" spans="1:256" s="44" customFormat="1" ht="25.5" customHeight="1">
      <c r="A321" s="17">
        <v>621</v>
      </c>
      <c r="B321" s="16" t="s">
        <v>109</v>
      </c>
      <c r="C321" s="15">
        <f>SUM(D321:O321)</f>
        <v>0</v>
      </c>
      <c r="D321" s="14">
        <v>0</v>
      </c>
      <c r="E321" s="14">
        <v>0</v>
      </c>
      <c r="F321" s="14">
        <v>0</v>
      </c>
      <c r="G321" s="14">
        <v>0</v>
      </c>
      <c r="H321" s="14">
        <v>0</v>
      </c>
      <c r="I321" s="14">
        <v>0</v>
      </c>
      <c r="J321" s="14">
        <v>0</v>
      </c>
      <c r="K321" s="14">
        <v>0</v>
      </c>
      <c r="L321" s="14">
        <v>0</v>
      </c>
      <c r="M321" s="14">
        <v>0</v>
      </c>
      <c r="N321" s="14">
        <v>0</v>
      </c>
      <c r="O321" s="13">
        <v>0</v>
      </c>
      <c r="IV321" s="45"/>
    </row>
    <row r="322" spans="1:256" s="44" customFormat="1" ht="25.5" customHeight="1">
      <c r="A322" s="17">
        <v>622</v>
      </c>
      <c r="B322" s="16" t="s">
        <v>108</v>
      </c>
      <c r="C322" s="15">
        <f>SUM(D322:O322)</f>
        <v>0</v>
      </c>
      <c r="D322" s="14">
        <v>0</v>
      </c>
      <c r="E322" s="14">
        <v>0</v>
      </c>
      <c r="F322" s="14">
        <v>0</v>
      </c>
      <c r="G322" s="14">
        <v>0</v>
      </c>
      <c r="H322" s="14">
        <v>0</v>
      </c>
      <c r="I322" s="14">
        <v>0</v>
      </c>
      <c r="J322" s="14">
        <v>0</v>
      </c>
      <c r="K322" s="14">
        <v>0</v>
      </c>
      <c r="L322" s="14">
        <v>0</v>
      </c>
      <c r="M322" s="14">
        <v>0</v>
      </c>
      <c r="N322" s="14">
        <v>0</v>
      </c>
      <c r="O322" s="13">
        <v>0</v>
      </c>
      <c r="IV322" s="45"/>
    </row>
    <row r="323" spans="1:256" s="44" customFormat="1" ht="30" customHeight="1">
      <c r="A323" s="17">
        <v>623</v>
      </c>
      <c r="B323" s="16" t="s">
        <v>107</v>
      </c>
      <c r="C323" s="15">
        <f>SUM(D323:O323)</f>
        <v>0</v>
      </c>
      <c r="D323" s="14">
        <v>0</v>
      </c>
      <c r="E323" s="14">
        <v>0</v>
      </c>
      <c r="F323" s="14">
        <v>0</v>
      </c>
      <c r="G323" s="14">
        <v>0</v>
      </c>
      <c r="H323" s="14">
        <v>0</v>
      </c>
      <c r="I323" s="14">
        <v>0</v>
      </c>
      <c r="J323" s="14">
        <v>0</v>
      </c>
      <c r="K323" s="14">
        <v>0</v>
      </c>
      <c r="L323" s="14">
        <v>0</v>
      </c>
      <c r="M323" s="14">
        <v>0</v>
      </c>
      <c r="N323" s="14">
        <v>0</v>
      </c>
      <c r="O323" s="13">
        <v>0</v>
      </c>
      <c r="IV323" s="45"/>
    </row>
    <row r="324" spans="1:256" s="44" customFormat="1" ht="25.5" customHeight="1">
      <c r="A324" s="17">
        <v>624</v>
      </c>
      <c r="B324" s="16" t="s">
        <v>106</v>
      </c>
      <c r="C324" s="15">
        <f>SUM(D324:O324)</f>
        <v>0</v>
      </c>
      <c r="D324" s="14">
        <v>0</v>
      </c>
      <c r="E324" s="14">
        <v>0</v>
      </c>
      <c r="F324" s="14">
        <v>0</v>
      </c>
      <c r="G324" s="14">
        <v>0</v>
      </c>
      <c r="H324" s="14">
        <v>0</v>
      </c>
      <c r="I324" s="14">
        <v>0</v>
      </c>
      <c r="J324" s="14">
        <v>0</v>
      </c>
      <c r="K324" s="14">
        <v>0</v>
      </c>
      <c r="L324" s="14">
        <v>0</v>
      </c>
      <c r="M324" s="14">
        <v>0</v>
      </c>
      <c r="N324" s="14">
        <v>0</v>
      </c>
      <c r="O324" s="13">
        <v>0</v>
      </c>
      <c r="IV324" s="45"/>
    </row>
    <row r="325" spans="1:256" s="44" customFormat="1" ht="25.5" customHeight="1">
      <c r="A325" s="17">
        <v>625</v>
      </c>
      <c r="B325" s="16" t="s">
        <v>105</v>
      </c>
      <c r="C325" s="15">
        <f>SUM(D325:O325)</f>
        <v>0</v>
      </c>
      <c r="D325" s="14">
        <v>0</v>
      </c>
      <c r="E325" s="14">
        <v>0</v>
      </c>
      <c r="F325" s="14">
        <v>0</v>
      </c>
      <c r="G325" s="14">
        <v>0</v>
      </c>
      <c r="H325" s="14">
        <v>0</v>
      </c>
      <c r="I325" s="14">
        <v>0</v>
      </c>
      <c r="J325" s="14">
        <v>0</v>
      </c>
      <c r="K325" s="14">
        <v>0</v>
      </c>
      <c r="L325" s="14">
        <v>0</v>
      </c>
      <c r="M325" s="14">
        <v>0</v>
      </c>
      <c r="N325" s="14">
        <v>0</v>
      </c>
      <c r="O325" s="13">
        <v>0</v>
      </c>
      <c r="IV325" s="45"/>
    </row>
    <row r="326" spans="1:256" s="44" customFormat="1" ht="25.5" customHeight="1">
      <c r="A326" s="17">
        <v>626</v>
      </c>
      <c r="B326" s="16" t="s">
        <v>104</v>
      </c>
      <c r="C326" s="15">
        <f>SUM(D326:O326)</f>
        <v>0</v>
      </c>
      <c r="D326" s="14">
        <v>0</v>
      </c>
      <c r="E326" s="14">
        <v>0</v>
      </c>
      <c r="F326" s="14">
        <v>0</v>
      </c>
      <c r="G326" s="14">
        <v>0</v>
      </c>
      <c r="H326" s="14">
        <v>0</v>
      </c>
      <c r="I326" s="14">
        <v>0</v>
      </c>
      <c r="J326" s="14">
        <v>0</v>
      </c>
      <c r="K326" s="14">
        <v>0</v>
      </c>
      <c r="L326" s="14">
        <v>0</v>
      </c>
      <c r="M326" s="14">
        <v>0</v>
      </c>
      <c r="N326" s="14">
        <v>0</v>
      </c>
      <c r="O326" s="13">
        <v>0</v>
      </c>
      <c r="IV326" s="45"/>
    </row>
    <row r="327" spans="1:256" s="44" customFormat="1" ht="25.5" customHeight="1">
      <c r="A327" s="17">
        <v>627</v>
      </c>
      <c r="B327" s="16" t="s">
        <v>103</v>
      </c>
      <c r="C327" s="15">
        <f>SUM(D327:O327)</f>
        <v>0</v>
      </c>
      <c r="D327" s="14">
        <v>0</v>
      </c>
      <c r="E327" s="14">
        <v>0</v>
      </c>
      <c r="F327" s="14">
        <v>0</v>
      </c>
      <c r="G327" s="14">
        <v>0</v>
      </c>
      <c r="H327" s="14">
        <v>0</v>
      </c>
      <c r="I327" s="14">
        <v>0</v>
      </c>
      <c r="J327" s="14">
        <v>0</v>
      </c>
      <c r="K327" s="14">
        <v>0</v>
      </c>
      <c r="L327" s="14">
        <v>0</v>
      </c>
      <c r="M327" s="14">
        <v>0</v>
      </c>
      <c r="N327" s="14">
        <v>0</v>
      </c>
      <c r="O327" s="13">
        <v>0</v>
      </c>
      <c r="IV327" s="45"/>
    </row>
    <row r="328" spans="1:256" s="44" customFormat="1" ht="26.25" customHeight="1">
      <c r="A328" s="17">
        <v>629</v>
      </c>
      <c r="B328" s="16" t="s">
        <v>102</v>
      </c>
      <c r="C328" s="15">
        <f>SUM(D328:O328)</f>
        <v>0</v>
      </c>
      <c r="D328" s="14">
        <v>0</v>
      </c>
      <c r="E328" s="14">
        <v>0</v>
      </c>
      <c r="F328" s="14">
        <v>0</v>
      </c>
      <c r="G328" s="14">
        <v>0</v>
      </c>
      <c r="H328" s="14">
        <v>0</v>
      </c>
      <c r="I328" s="14">
        <v>0</v>
      </c>
      <c r="J328" s="14">
        <v>0</v>
      </c>
      <c r="K328" s="14">
        <v>0</v>
      </c>
      <c r="L328" s="14">
        <v>0</v>
      </c>
      <c r="M328" s="14">
        <v>0</v>
      </c>
      <c r="N328" s="14">
        <v>0</v>
      </c>
      <c r="O328" s="13">
        <v>0</v>
      </c>
      <c r="IV328" s="45"/>
    </row>
    <row r="329" spans="1:256" s="44" customFormat="1" ht="25.5" customHeight="1">
      <c r="A329" s="26">
        <v>6300</v>
      </c>
      <c r="B329" s="25" t="s">
        <v>101</v>
      </c>
      <c r="C329" s="20">
        <f>SUM(D329:O329)</f>
        <v>0</v>
      </c>
      <c r="D329" s="19">
        <f>SUM(D330:D331)</f>
        <v>0</v>
      </c>
      <c r="E329" s="19">
        <f>SUM(E330:E331)</f>
        <v>0</v>
      </c>
      <c r="F329" s="19">
        <f>SUM(F330:F331)</f>
        <v>0</v>
      </c>
      <c r="G329" s="19">
        <f>SUM(G330:G331)</f>
        <v>0</v>
      </c>
      <c r="H329" s="19">
        <f>SUM(H330:H331)</f>
        <v>0</v>
      </c>
      <c r="I329" s="19">
        <f>SUM(I330:I331)</f>
        <v>0</v>
      </c>
      <c r="J329" s="19">
        <f>SUM(J330:J331)</f>
        <v>0</v>
      </c>
      <c r="K329" s="19">
        <f>SUM(K330:K331)</f>
        <v>0</v>
      </c>
      <c r="L329" s="19">
        <f>SUM(L330:L331)</f>
        <v>0</v>
      </c>
      <c r="M329" s="19">
        <f>SUM(M330:M331)</f>
        <v>0</v>
      </c>
      <c r="N329" s="19">
        <f>SUM(N330:N331)</f>
        <v>0</v>
      </c>
      <c r="O329" s="18">
        <f>SUM(O330:O331)</f>
        <v>0</v>
      </c>
      <c r="IV329" s="45"/>
    </row>
    <row r="330" spans="1:256" s="44" customFormat="1" ht="38.25">
      <c r="A330" s="17">
        <v>631</v>
      </c>
      <c r="B330" s="16" t="s">
        <v>100</v>
      </c>
      <c r="C330" s="15">
        <f>SUM(D330:O330)</f>
        <v>0</v>
      </c>
      <c r="D330" s="14">
        <v>0</v>
      </c>
      <c r="E330" s="14">
        <v>0</v>
      </c>
      <c r="F330" s="14">
        <v>0</v>
      </c>
      <c r="G330" s="14">
        <v>0</v>
      </c>
      <c r="H330" s="14">
        <v>0</v>
      </c>
      <c r="I330" s="14">
        <v>0</v>
      </c>
      <c r="J330" s="14">
        <v>0</v>
      </c>
      <c r="K330" s="14">
        <v>0</v>
      </c>
      <c r="L330" s="14">
        <v>0</v>
      </c>
      <c r="M330" s="14">
        <v>0</v>
      </c>
      <c r="N330" s="14">
        <v>0</v>
      </c>
      <c r="O330" s="13">
        <v>0</v>
      </c>
      <c r="IV330" s="45"/>
    </row>
    <row r="331" spans="1:256" s="44" customFormat="1" ht="25.5">
      <c r="A331" s="17">
        <v>632</v>
      </c>
      <c r="B331" s="16" t="s">
        <v>99</v>
      </c>
      <c r="C331" s="15">
        <f>SUM(D331:O331)</f>
        <v>0</v>
      </c>
      <c r="D331" s="14">
        <v>0</v>
      </c>
      <c r="E331" s="14">
        <v>0</v>
      </c>
      <c r="F331" s="14">
        <v>0</v>
      </c>
      <c r="G331" s="14">
        <v>0</v>
      </c>
      <c r="H331" s="14">
        <v>0</v>
      </c>
      <c r="I331" s="14">
        <v>0</v>
      </c>
      <c r="J331" s="14">
        <v>0</v>
      </c>
      <c r="K331" s="14">
        <v>0</v>
      </c>
      <c r="L331" s="14">
        <v>0</v>
      </c>
      <c r="M331" s="14">
        <v>0</v>
      </c>
      <c r="N331" s="14">
        <v>0</v>
      </c>
      <c r="O331" s="13">
        <v>0</v>
      </c>
      <c r="IV331" s="45"/>
    </row>
    <row r="332" spans="1:256" s="46" customFormat="1" ht="25.5" customHeight="1">
      <c r="A332" s="39">
        <v>7000</v>
      </c>
      <c r="B332" s="38" t="s">
        <v>98</v>
      </c>
      <c r="C332" s="37">
        <f>SUM(D332:O332)</f>
        <v>707616</v>
      </c>
      <c r="D332" s="36">
        <f>D333+D336+D346+D353+D363+D373+D376</f>
        <v>58968</v>
      </c>
      <c r="E332" s="36">
        <f>E333+E336+E346+E353+E363+E373+E376</f>
        <v>58968</v>
      </c>
      <c r="F332" s="36">
        <f>F333+F336+F346+F353+F363+F373+F376</f>
        <v>58968</v>
      </c>
      <c r="G332" s="36">
        <f>G333+G336+G346+G353+G363+G373+G376</f>
        <v>58968</v>
      </c>
      <c r="H332" s="36">
        <f>H333+H336+H346+H353+H363+H373+H376</f>
        <v>58968</v>
      </c>
      <c r="I332" s="36">
        <f>I333+I336+I346+I353+I363+I373+I376</f>
        <v>58968</v>
      </c>
      <c r="J332" s="36">
        <f>J333+J336+J346+J353+J363+J373+J376</f>
        <v>58968</v>
      </c>
      <c r="K332" s="36">
        <f>K333+K336+K346+K353+K363+K373+K376</f>
        <v>58968</v>
      </c>
      <c r="L332" s="36">
        <f>L333+L336+L346+L353+L363+L373+L376</f>
        <v>58968</v>
      </c>
      <c r="M332" s="36">
        <f>M333+M336+M346+M353+M363+M373+M376</f>
        <v>58968</v>
      </c>
      <c r="N332" s="36">
        <f>N333+N336+N346+N353+N363+N373+N376</f>
        <v>58968</v>
      </c>
      <c r="O332" s="35">
        <f>O333+O336+O346+O353+O363+O373+O376</f>
        <v>58968</v>
      </c>
      <c r="IV332" s="45"/>
    </row>
    <row r="333" spans="1:256" s="44" customFormat="1" ht="30">
      <c r="A333" s="52">
        <v>7100</v>
      </c>
      <c r="B333" s="25" t="s">
        <v>97</v>
      </c>
      <c r="C333" s="20">
        <f>SUM(D333:O333)</f>
        <v>0</v>
      </c>
      <c r="D333" s="19">
        <f>SUM(D334:D335)</f>
        <v>0</v>
      </c>
      <c r="E333" s="19">
        <f>SUM(E334:E335)</f>
        <v>0</v>
      </c>
      <c r="F333" s="19">
        <f>SUM(F334:F335)</f>
        <v>0</v>
      </c>
      <c r="G333" s="19">
        <f>SUM(G334:G335)</f>
        <v>0</v>
      </c>
      <c r="H333" s="19">
        <f>SUM(H334:H335)</f>
        <v>0</v>
      </c>
      <c r="I333" s="19">
        <f>SUM(I334:I335)</f>
        <v>0</v>
      </c>
      <c r="J333" s="19">
        <f>SUM(J334:J335)</f>
        <v>0</v>
      </c>
      <c r="K333" s="19">
        <f>SUM(K334:K335)</f>
        <v>0</v>
      </c>
      <c r="L333" s="19">
        <f>SUM(L334:L335)</f>
        <v>0</v>
      </c>
      <c r="M333" s="19">
        <f>SUM(M334:M335)</f>
        <v>0</v>
      </c>
      <c r="N333" s="19">
        <f>SUM(N334:N335)</f>
        <v>0</v>
      </c>
      <c r="O333" s="18">
        <f>SUM(O334:O335)</f>
        <v>0</v>
      </c>
      <c r="IV333" s="45"/>
    </row>
    <row r="334" spans="1:256" s="44" customFormat="1" ht="38.25">
      <c r="A334" s="17">
        <v>711</v>
      </c>
      <c r="B334" s="16" t="s">
        <v>96</v>
      </c>
      <c r="C334" s="15">
        <f>SUM(D334:O334)</f>
        <v>0</v>
      </c>
      <c r="D334" s="14">
        <v>0</v>
      </c>
      <c r="E334" s="14">
        <v>0</v>
      </c>
      <c r="F334" s="14">
        <v>0</v>
      </c>
      <c r="G334" s="14">
        <v>0</v>
      </c>
      <c r="H334" s="14">
        <v>0</v>
      </c>
      <c r="I334" s="14">
        <v>0</v>
      </c>
      <c r="J334" s="14">
        <v>0</v>
      </c>
      <c r="K334" s="14">
        <v>0</v>
      </c>
      <c r="L334" s="14">
        <v>0</v>
      </c>
      <c r="M334" s="14">
        <v>0</v>
      </c>
      <c r="N334" s="14">
        <v>0</v>
      </c>
      <c r="O334" s="13">
        <v>0</v>
      </c>
      <c r="P334" s="51">
        <v>0</v>
      </c>
      <c r="Q334" s="50">
        <v>0</v>
      </c>
      <c r="R334" s="50">
        <v>0</v>
      </c>
      <c r="S334" s="50">
        <v>0</v>
      </c>
      <c r="T334" s="50">
        <v>0</v>
      </c>
      <c r="U334" s="50">
        <v>0</v>
      </c>
      <c r="V334" s="50">
        <v>0</v>
      </c>
      <c r="W334" s="50">
        <v>0</v>
      </c>
      <c r="X334" s="50">
        <v>0</v>
      </c>
      <c r="Y334" s="50">
        <v>0</v>
      </c>
      <c r="Z334" s="50">
        <v>0</v>
      </c>
      <c r="AA334" s="50">
        <v>0</v>
      </c>
      <c r="AB334" s="50">
        <v>0</v>
      </c>
      <c r="AC334" s="50">
        <v>0</v>
      </c>
      <c r="AD334" s="50">
        <v>0</v>
      </c>
      <c r="AE334" s="50">
        <v>0</v>
      </c>
      <c r="AF334" s="50">
        <v>0</v>
      </c>
      <c r="AG334" s="50">
        <v>0</v>
      </c>
      <c r="AH334" s="50">
        <v>0</v>
      </c>
      <c r="AI334" s="50">
        <v>0</v>
      </c>
      <c r="AJ334" s="50">
        <v>0</v>
      </c>
      <c r="AK334" s="50">
        <v>0</v>
      </c>
      <c r="AL334" s="50">
        <v>0</v>
      </c>
      <c r="AM334" s="50">
        <v>0</v>
      </c>
      <c r="AN334" s="50">
        <v>0</v>
      </c>
      <c r="AO334" s="50">
        <v>0</v>
      </c>
      <c r="AP334" s="50">
        <v>0</v>
      </c>
      <c r="AQ334" s="50">
        <v>0</v>
      </c>
      <c r="AR334" s="50">
        <v>0</v>
      </c>
      <c r="AS334" s="50">
        <v>0</v>
      </c>
      <c r="AT334" s="50">
        <v>0</v>
      </c>
      <c r="AU334" s="50">
        <v>0</v>
      </c>
      <c r="AV334" s="50">
        <v>0</v>
      </c>
      <c r="AW334" s="50">
        <v>0</v>
      </c>
      <c r="AX334" s="50">
        <v>0</v>
      </c>
      <c r="AY334" s="50">
        <v>0</v>
      </c>
      <c r="AZ334" s="50">
        <v>0</v>
      </c>
      <c r="BA334" s="50">
        <v>0</v>
      </c>
      <c r="BB334" s="50">
        <v>0</v>
      </c>
      <c r="BC334" s="50">
        <v>0</v>
      </c>
      <c r="BD334" s="50">
        <v>0</v>
      </c>
      <c r="BE334" s="50">
        <v>0</v>
      </c>
      <c r="BF334" s="50">
        <v>0</v>
      </c>
      <c r="BG334" s="50">
        <v>0</v>
      </c>
      <c r="BH334" s="50">
        <v>0</v>
      </c>
      <c r="BI334" s="50">
        <v>0</v>
      </c>
      <c r="BJ334" s="50">
        <v>0</v>
      </c>
      <c r="BK334" s="50">
        <v>0</v>
      </c>
      <c r="BL334" s="50">
        <v>0</v>
      </c>
      <c r="BM334" s="50">
        <v>0</v>
      </c>
      <c r="BN334" s="50">
        <v>0</v>
      </c>
      <c r="BO334" s="50">
        <v>0</v>
      </c>
      <c r="BP334" s="50">
        <v>0</v>
      </c>
      <c r="BQ334" s="50">
        <v>0</v>
      </c>
      <c r="BR334" s="50">
        <v>0</v>
      </c>
      <c r="BS334" s="50">
        <v>0</v>
      </c>
      <c r="BT334" s="50">
        <v>0</v>
      </c>
      <c r="BU334" s="50">
        <v>0</v>
      </c>
      <c r="BV334" s="50">
        <v>0</v>
      </c>
      <c r="BW334" s="50">
        <v>0</v>
      </c>
      <c r="BX334" s="50">
        <v>0</v>
      </c>
      <c r="BY334" s="50">
        <v>0</v>
      </c>
      <c r="BZ334" s="50">
        <v>0</v>
      </c>
      <c r="CA334" s="50">
        <v>0</v>
      </c>
      <c r="CB334" s="50">
        <v>0</v>
      </c>
      <c r="CC334" s="50">
        <v>0</v>
      </c>
      <c r="CD334" s="50">
        <v>0</v>
      </c>
      <c r="CE334" s="50">
        <v>0</v>
      </c>
      <c r="CF334" s="50">
        <v>0</v>
      </c>
      <c r="CG334" s="50">
        <v>0</v>
      </c>
      <c r="CH334" s="50">
        <v>0</v>
      </c>
      <c r="CI334" s="50">
        <v>0</v>
      </c>
      <c r="CJ334" s="50">
        <v>0</v>
      </c>
      <c r="CK334" s="50">
        <v>0</v>
      </c>
      <c r="CL334" s="50">
        <v>0</v>
      </c>
      <c r="CM334" s="50">
        <v>0</v>
      </c>
      <c r="CN334" s="50">
        <v>0</v>
      </c>
      <c r="CO334" s="50">
        <v>0</v>
      </c>
      <c r="CP334" s="50">
        <v>0</v>
      </c>
      <c r="CQ334" s="50">
        <v>0</v>
      </c>
      <c r="CR334" s="50">
        <v>0</v>
      </c>
      <c r="CS334" s="50">
        <v>0</v>
      </c>
      <c r="CT334" s="50">
        <v>0</v>
      </c>
      <c r="CU334" s="50">
        <v>0</v>
      </c>
      <c r="CV334" s="50">
        <v>0</v>
      </c>
      <c r="CW334" s="50">
        <v>0</v>
      </c>
      <c r="CX334" s="50">
        <v>0</v>
      </c>
      <c r="CY334" s="50">
        <v>0</v>
      </c>
      <c r="CZ334" s="50">
        <v>0</v>
      </c>
      <c r="DA334" s="50">
        <v>0</v>
      </c>
      <c r="DB334" s="50">
        <v>0</v>
      </c>
      <c r="DC334" s="50">
        <v>0</v>
      </c>
      <c r="DD334" s="50">
        <v>0</v>
      </c>
      <c r="DE334" s="50">
        <v>0</v>
      </c>
      <c r="DF334" s="50">
        <v>0</v>
      </c>
      <c r="DG334" s="50">
        <v>0</v>
      </c>
      <c r="DH334" s="50">
        <v>0</v>
      </c>
      <c r="DI334" s="50">
        <v>0</v>
      </c>
      <c r="DJ334" s="50">
        <v>0</v>
      </c>
      <c r="DK334" s="50">
        <v>0</v>
      </c>
      <c r="DL334" s="50">
        <v>0</v>
      </c>
      <c r="DM334" s="50">
        <v>0</v>
      </c>
      <c r="DN334" s="50">
        <v>0</v>
      </c>
      <c r="DO334" s="50">
        <v>0</v>
      </c>
      <c r="DP334" s="50">
        <v>0</v>
      </c>
      <c r="DQ334" s="50">
        <v>0</v>
      </c>
      <c r="DR334" s="50">
        <v>0</v>
      </c>
      <c r="DS334" s="50">
        <v>0</v>
      </c>
      <c r="DT334" s="50">
        <v>0</v>
      </c>
      <c r="DU334" s="50">
        <v>0</v>
      </c>
      <c r="DV334" s="50">
        <v>0</v>
      </c>
      <c r="DW334" s="50">
        <v>0</v>
      </c>
      <c r="DX334" s="50">
        <v>0</v>
      </c>
      <c r="DY334" s="50">
        <v>0</v>
      </c>
      <c r="DZ334" s="50">
        <v>0</v>
      </c>
      <c r="EA334" s="50">
        <v>0</v>
      </c>
      <c r="EB334" s="50">
        <v>0</v>
      </c>
      <c r="EC334" s="50">
        <v>0</v>
      </c>
      <c r="ED334" s="50">
        <v>0</v>
      </c>
      <c r="EE334" s="50">
        <v>0</v>
      </c>
      <c r="EF334" s="50">
        <v>0</v>
      </c>
      <c r="EG334" s="50">
        <v>0</v>
      </c>
      <c r="EH334" s="50">
        <v>0</v>
      </c>
      <c r="EI334" s="50">
        <v>0</v>
      </c>
      <c r="EJ334" s="50">
        <v>0</v>
      </c>
      <c r="EK334" s="50">
        <v>0</v>
      </c>
      <c r="EL334" s="50">
        <v>0</v>
      </c>
      <c r="EM334" s="50">
        <v>0</v>
      </c>
      <c r="EN334" s="50">
        <v>0</v>
      </c>
      <c r="EO334" s="50">
        <v>0</v>
      </c>
      <c r="EP334" s="50">
        <v>0</v>
      </c>
      <c r="EQ334" s="50">
        <v>0</v>
      </c>
      <c r="ER334" s="50">
        <v>0</v>
      </c>
      <c r="ES334" s="50">
        <v>0</v>
      </c>
      <c r="ET334" s="50">
        <v>0</v>
      </c>
      <c r="EU334" s="50">
        <v>0</v>
      </c>
      <c r="EV334" s="50">
        <v>0</v>
      </c>
      <c r="EW334" s="50">
        <v>0</v>
      </c>
      <c r="EX334" s="50">
        <v>0</v>
      </c>
      <c r="EY334" s="50">
        <v>0</v>
      </c>
      <c r="EZ334" s="50">
        <v>0</v>
      </c>
      <c r="FA334" s="50">
        <v>0</v>
      </c>
      <c r="FB334" s="50">
        <v>0</v>
      </c>
      <c r="FC334" s="50">
        <v>0</v>
      </c>
      <c r="FD334" s="50">
        <v>0</v>
      </c>
      <c r="FE334" s="50">
        <v>0</v>
      </c>
      <c r="FF334" s="50">
        <v>0</v>
      </c>
      <c r="FG334" s="50">
        <v>0</v>
      </c>
      <c r="FH334" s="50">
        <v>0</v>
      </c>
      <c r="FI334" s="50">
        <v>0</v>
      </c>
      <c r="FJ334" s="50">
        <v>0</v>
      </c>
      <c r="FK334" s="50">
        <v>0</v>
      </c>
      <c r="FL334" s="50">
        <v>0</v>
      </c>
      <c r="FM334" s="50">
        <v>0</v>
      </c>
      <c r="FN334" s="50">
        <v>0</v>
      </c>
      <c r="FO334" s="50">
        <v>0</v>
      </c>
      <c r="FP334" s="50">
        <v>0</v>
      </c>
      <c r="FQ334" s="50">
        <v>0</v>
      </c>
      <c r="FR334" s="50">
        <v>0</v>
      </c>
      <c r="FS334" s="50">
        <v>0</v>
      </c>
      <c r="FT334" s="50">
        <v>0</v>
      </c>
      <c r="FU334" s="50">
        <v>0</v>
      </c>
      <c r="FV334" s="50">
        <v>0</v>
      </c>
      <c r="FW334" s="50">
        <v>0</v>
      </c>
      <c r="FX334" s="50">
        <v>0</v>
      </c>
      <c r="FY334" s="50">
        <v>0</v>
      </c>
      <c r="FZ334" s="50">
        <v>0</v>
      </c>
      <c r="GA334" s="50">
        <v>0</v>
      </c>
      <c r="GB334" s="50">
        <v>0</v>
      </c>
      <c r="GC334" s="50">
        <v>0</v>
      </c>
      <c r="GD334" s="50">
        <v>0</v>
      </c>
      <c r="GE334" s="50">
        <v>0</v>
      </c>
      <c r="GF334" s="50">
        <v>0</v>
      </c>
      <c r="GG334" s="50">
        <v>0</v>
      </c>
      <c r="GH334" s="50">
        <v>0</v>
      </c>
      <c r="GI334" s="50">
        <v>0</v>
      </c>
      <c r="GJ334" s="50">
        <v>0</v>
      </c>
      <c r="GK334" s="50">
        <v>0</v>
      </c>
      <c r="GL334" s="50">
        <v>0</v>
      </c>
      <c r="GM334" s="50">
        <v>0</v>
      </c>
      <c r="GN334" s="50">
        <v>0</v>
      </c>
      <c r="GO334" s="50">
        <v>0</v>
      </c>
      <c r="GP334" s="50">
        <v>0</v>
      </c>
      <c r="GQ334" s="50">
        <v>0</v>
      </c>
      <c r="GR334" s="50">
        <v>0</v>
      </c>
      <c r="GS334" s="50">
        <v>0</v>
      </c>
      <c r="GT334" s="50">
        <v>0</v>
      </c>
      <c r="GU334" s="50">
        <v>0</v>
      </c>
      <c r="GV334" s="50">
        <v>0</v>
      </c>
      <c r="GW334" s="50">
        <v>0</v>
      </c>
      <c r="GX334" s="50">
        <v>0</v>
      </c>
      <c r="GY334" s="50">
        <v>0</v>
      </c>
      <c r="GZ334" s="50">
        <v>0</v>
      </c>
      <c r="HA334" s="50">
        <v>0</v>
      </c>
      <c r="HB334" s="50">
        <v>0</v>
      </c>
      <c r="HC334" s="50">
        <v>0</v>
      </c>
      <c r="HD334" s="50">
        <v>0</v>
      </c>
      <c r="HE334" s="50">
        <v>0</v>
      </c>
      <c r="HF334" s="50">
        <v>0</v>
      </c>
      <c r="HG334" s="50">
        <v>0</v>
      </c>
      <c r="HH334" s="50">
        <v>0</v>
      </c>
      <c r="HI334" s="50">
        <v>0</v>
      </c>
      <c r="HJ334" s="50">
        <v>0</v>
      </c>
      <c r="HK334" s="50">
        <v>0</v>
      </c>
      <c r="HL334" s="50">
        <v>0</v>
      </c>
      <c r="HM334" s="50">
        <v>0</v>
      </c>
      <c r="HN334" s="50">
        <v>0</v>
      </c>
      <c r="HO334" s="50">
        <v>0</v>
      </c>
      <c r="HP334" s="50">
        <v>0</v>
      </c>
      <c r="HQ334" s="50">
        <v>0</v>
      </c>
      <c r="HR334" s="50">
        <v>0</v>
      </c>
      <c r="HS334" s="50">
        <v>0</v>
      </c>
      <c r="HT334" s="50">
        <v>0</v>
      </c>
      <c r="HU334" s="50">
        <v>0</v>
      </c>
      <c r="HV334" s="50">
        <v>0</v>
      </c>
      <c r="HW334" s="50">
        <v>0</v>
      </c>
      <c r="HX334" s="50">
        <v>0</v>
      </c>
      <c r="HY334" s="50">
        <v>0</v>
      </c>
      <c r="HZ334" s="50">
        <v>0</v>
      </c>
      <c r="IA334" s="50">
        <v>0</v>
      </c>
      <c r="IB334" s="50">
        <v>0</v>
      </c>
      <c r="IC334" s="50">
        <v>0</v>
      </c>
      <c r="ID334" s="50">
        <v>0</v>
      </c>
      <c r="IE334" s="50">
        <v>0</v>
      </c>
      <c r="IF334" s="50">
        <v>0</v>
      </c>
      <c r="IG334" s="50">
        <v>0</v>
      </c>
      <c r="IH334" s="50">
        <v>0</v>
      </c>
      <c r="II334" s="50">
        <v>0</v>
      </c>
      <c r="IJ334" s="50">
        <v>0</v>
      </c>
      <c r="IK334" s="50">
        <v>0</v>
      </c>
      <c r="IL334" s="50">
        <v>0</v>
      </c>
      <c r="IM334" s="50">
        <v>0</v>
      </c>
      <c r="IN334" s="50">
        <v>0</v>
      </c>
      <c r="IO334" s="50">
        <v>0</v>
      </c>
      <c r="IP334" s="50">
        <v>0</v>
      </c>
      <c r="IQ334" s="50">
        <v>0</v>
      </c>
      <c r="IV334" s="45"/>
    </row>
    <row r="335" spans="1:256" s="44" customFormat="1" ht="38.25">
      <c r="A335" s="17">
        <v>712</v>
      </c>
      <c r="B335" s="16" t="s">
        <v>95</v>
      </c>
      <c r="C335" s="15">
        <f>SUM(D335:O335)</f>
        <v>0</v>
      </c>
      <c r="D335" s="14">
        <v>0</v>
      </c>
      <c r="E335" s="14">
        <v>0</v>
      </c>
      <c r="F335" s="14">
        <v>0</v>
      </c>
      <c r="G335" s="14">
        <v>0</v>
      </c>
      <c r="H335" s="14">
        <v>0</v>
      </c>
      <c r="I335" s="14">
        <v>0</v>
      </c>
      <c r="J335" s="14">
        <v>0</v>
      </c>
      <c r="K335" s="14">
        <v>0</v>
      </c>
      <c r="L335" s="14">
        <v>0</v>
      </c>
      <c r="M335" s="14">
        <v>0</v>
      </c>
      <c r="N335" s="14">
        <v>0</v>
      </c>
      <c r="O335" s="13">
        <v>0</v>
      </c>
      <c r="P335" s="51">
        <v>0</v>
      </c>
      <c r="Q335" s="50">
        <v>0</v>
      </c>
      <c r="R335" s="50">
        <v>0</v>
      </c>
      <c r="S335" s="50">
        <v>0</v>
      </c>
      <c r="T335" s="50">
        <v>0</v>
      </c>
      <c r="U335" s="50">
        <v>0</v>
      </c>
      <c r="V335" s="50">
        <v>0</v>
      </c>
      <c r="W335" s="50">
        <v>0</v>
      </c>
      <c r="X335" s="50">
        <v>0</v>
      </c>
      <c r="Y335" s="50">
        <v>0</v>
      </c>
      <c r="Z335" s="50">
        <v>0</v>
      </c>
      <c r="AA335" s="50">
        <v>0</v>
      </c>
      <c r="AB335" s="50">
        <v>0</v>
      </c>
      <c r="AC335" s="50">
        <v>0</v>
      </c>
      <c r="AD335" s="50">
        <v>0</v>
      </c>
      <c r="AE335" s="50">
        <v>0</v>
      </c>
      <c r="AF335" s="50">
        <v>0</v>
      </c>
      <c r="AG335" s="50">
        <v>0</v>
      </c>
      <c r="AH335" s="50">
        <v>0</v>
      </c>
      <c r="AI335" s="50">
        <v>0</v>
      </c>
      <c r="AJ335" s="50">
        <v>0</v>
      </c>
      <c r="AK335" s="50">
        <v>0</v>
      </c>
      <c r="AL335" s="50">
        <v>0</v>
      </c>
      <c r="AM335" s="50">
        <v>0</v>
      </c>
      <c r="AN335" s="50">
        <v>0</v>
      </c>
      <c r="AO335" s="50">
        <v>0</v>
      </c>
      <c r="AP335" s="50">
        <v>0</v>
      </c>
      <c r="AQ335" s="50">
        <v>0</v>
      </c>
      <c r="AR335" s="50">
        <v>0</v>
      </c>
      <c r="AS335" s="50">
        <v>0</v>
      </c>
      <c r="AT335" s="50">
        <v>0</v>
      </c>
      <c r="AU335" s="50">
        <v>0</v>
      </c>
      <c r="AV335" s="50">
        <v>0</v>
      </c>
      <c r="AW335" s="50">
        <v>0</v>
      </c>
      <c r="AX335" s="50">
        <v>0</v>
      </c>
      <c r="AY335" s="50">
        <v>0</v>
      </c>
      <c r="AZ335" s="50">
        <v>0</v>
      </c>
      <c r="BA335" s="50">
        <v>0</v>
      </c>
      <c r="BB335" s="50">
        <v>0</v>
      </c>
      <c r="BC335" s="50">
        <v>0</v>
      </c>
      <c r="BD335" s="50">
        <v>0</v>
      </c>
      <c r="BE335" s="50">
        <v>0</v>
      </c>
      <c r="BF335" s="50">
        <v>0</v>
      </c>
      <c r="BG335" s="50">
        <v>0</v>
      </c>
      <c r="BH335" s="50">
        <v>0</v>
      </c>
      <c r="BI335" s="50">
        <v>0</v>
      </c>
      <c r="BJ335" s="50">
        <v>0</v>
      </c>
      <c r="BK335" s="50">
        <v>0</v>
      </c>
      <c r="BL335" s="50">
        <v>0</v>
      </c>
      <c r="BM335" s="50">
        <v>0</v>
      </c>
      <c r="BN335" s="50">
        <v>0</v>
      </c>
      <c r="BO335" s="50">
        <v>0</v>
      </c>
      <c r="BP335" s="50">
        <v>0</v>
      </c>
      <c r="BQ335" s="50">
        <v>0</v>
      </c>
      <c r="BR335" s="50">
        <v>0</v>
      </c>
      <c r="BS335" s="50">
        <v>0</v>
      </c>
      <c r="BT335" s="50">
        <v>0</v>
      </c>
      <c r="BU335" s="50">
        <v>0</v>
      </c>
      <c r="BV335" s="50">
        <v>0</v>
      </c>
      <c r="BW335" s="50">
        <v>0</v>
      </c>
      <c r="BX335" s="50">
        <v>0</v>
      </c>
      <c r="BY335" s="50">
        <v>0</v>
      </c>
      <c r="BZ335" s="50">
        <v>0</v>
      </c>
      <c r="CA335" s="50">
        <v>0</v>
      </c>
      <c r="CB335" s="50">
        <v>0</v>
      </c>
      <c r="CC335" s="50">
        <v>0</v>
      </c>
      <c r="CD335" s="50">
        <v>0</v>
      </c>
      <c r="CE335" s="50">
        <v>0</v>
      </c>
      <c r="CF335" s="50">
        <v>0</v>
      </c>
      <c r="CG335" s="50">
        <v>0</v>
      </c>
      <c r="CH335" s="50">
        <v>0</v>
      </c>
      <c r="CI335" s="50">
        <v>0</v>
      </c>
      <c r="CJ335" s="50">
        <v>0</v>
      </c>
      <c r="CK335" s="50">
        <v>0</v>
      </c>
      <c r="CL335" s="50">
        <v>0</v>
      </c>
      <c r="CM335" s="50">
        <v>0</v>
      </c>
      <c r="CN335" s="50">
        <v>0</v>
      </c>
      <c r="CO335" s="50">
        <v>0</v>
      </c>
      <c r="CP335" s="50">
        <v>0</v>
      </c>
      <c r="CQ335" s="50">
        <v>0</v>
      </c>
      <c r="CR335" s="50">
        <v>0</v>
      </c>
      <c r="CS335" s="50">
        <v>0</v>
      </c>
      <c r="CT335" s="50">
        <v>0</v>
      </c>
      <c r="CU335" s="50">
        <v>0</v>
      </c>
      <c r="CV335" s="50">
        <v>0</v>
      </c>
      <c r="CW335" s="50">
        <v>0</v>
      </c>
      <c r="CX335" s="50">
        <v>0</v>
      </c>
      <c r="CY335" s="50">
        <v>0</v>
      </c>
      <c r="CZ335" s="50">
        <v>0</v>
      </c>
      <c r="DA335" s="50">
        <v>0</v>
      </c>
      <c r="DB335" s="50">
        <v>0</v>
      </c>
      <c r="DC335" s="50">
        <v>0</v>
      </c>
      <c r="DD335" s="50">
        <v>0</v>
      </c>
      <c r="DE335" s="50">
        <v>0</v>
      </c>
      <c r="DF335" s="50">
        <v>0</v>
      </c>
      <c r="DG335" s="50">
        <v>0</v>
      </c>
      <c r="DH335" s="50">
        <v>0</v>
      </c>
      <c r="DI335" s="50">
        <v>0</v>
      </c>
      <c r="DJ335" s="50">
        <v>0</v>
      </c>
      <c r="DK335" s="50">
        <v>0</v>
      </c>
      <c r="DL335" s="50">
        <v>0</v>
      </c>
      <c r="DM335" s="50">
        <v>0</v>
      </c>
      <c r="DN335" s="50">
        <v>0</v>
      </c>
      <c r="DO335" s="50">
        <v>0</v>
      </c>
      <c r="DP335" s="50">
        <v>0</v>
      </c>
      <c r="DQ335" s="50">
        <v>0</v>
      </c>
      <c r="DR335" s="50">
        <v>0</v>
      </c>
      <c r="DS335" s="50">
        <v>0</v>
      </c>
      <c r="DT335" s="50">
        <v>0</v>
      </c>
      <c r="DU335" s="50">
        <v>0</v>
      </c>
      <c r="DV335" s="50">
        <v>0</v>
      </c>
      <c r="DW335" s="50">
        <v>0</v>
      </c>
      <c r="DX335" s="50">
        <v>0</v>
      </c>
      <c r="DY335" s="50">
        <v>0</v>
      </c>
      <c r="DZ335" s="50">
        <v>0</v>
      </c>
      <c r="EA335" s="50">
        <v>0</v>
      </c>
      <c r="EB335" s="50">
        <v>0</v>
      </c>
      <c r="EC335" s="50">
        <v>0</v>
      </c>
      <c r="ED335" s="50">
        <v>0</v>
      </c>
      <c r="EE335" s="50">
        <v>0</v>
      </c>
      <c r="EF335" s="50">
        <v>0</v>
      </c>
      <c r="EG335" s="50">
        <v>0</v>
      </c>
      <c r="EH335" s="50">
        <v>0</v>
      </c>
      <c r="EI335" s="50">
        <v>0</v>
      </c>
      <c r="EJ335" s="50">
        <v>0</v>
      </c>
      <c r="EK335" s="50">
        <v>0</v>
      </c>
      <c r="EL335" s="50">
        <v>0</v>
      </c>
      <c r="EM335" s="50">
        <v>0</v>
      </c>
      <c r="EN335" s="50">
        <v>0</v>
      </c>
      <c r="EO335" s="50">
        <v>0</v>
      </c>
      <c r="EP335" s="50">
        <v>0</v>
      </c>
      <c r="EQ335" s="50">
        <v>0</v>
      </c>
      <c r="ER335" s="50">
        <v>0</v>
      </c>
      <c r="ES335" s="50">
        <v>0</v>
      </c>
      <c r="ET335" s="50">
        <v>0</v>
      </c>
      <c r="EU335" s="50">
        <v>0</v>
      </c>
      <c r="EV335" s="50">
        <v>0</v>
      </c>
      <c r="EW335" s="50">
        <v>0</v>
      </c>
      <c r="EX335" s="50">
        <v>0</v>
      </c>
      <c r="EY335" s="50">
        <v>0</v>
      </c>
      <c r="EZ335" s="50">
        <v>0</v>
      </c>
      <c r="FA335" s="50">
        <v>0</v>
      </c>
      <c r="FB335" s="50">
        <v>0</v>
      </c>
      <c r="FC335" s="50">
        <v>0</v>
      </c>
      <c r="FD335" s="50">
        <v>0</v>
      </c>
      <c r="FE335" s="50">
        <v>0</v>
      </c>
      <c r="FF335" s="50">
        <v>0</v>
      </c>
      <c r="FG335" s="50">
        <v>0</v>
      </c>
      <c r="FH335" s="50">
        <v>0</v>
      </c>
      <c r="FI335" s="50">
        <v>0</v>
      </c>
      <c r="FJ335" s="50">
        <v>0</v>
      </c>
      <c r="FK335" s="50">
        <v>0</v>
      </c>
      <c r="FL335" s="50">
        <v>0</v>
      </c>
      <c r="FM335" s="50">
        <v>0</v>
      </c>
      <c r="FN335" s="50">
        <v>0</v>
      </c>
      <c r="FO335" s="50">
        <v>0</v>
      </c>
      <c r="FP335" s="50">
        <v>0</v>
      </c>
      <c r="FQ335" s="50">
        <v>0</v>
      </c>
      <c r="FR335" s="50">
        <v>0</v>
      </c>
      <c r="FS335" s="50">
        <v>0</v>
      </c>
      <c r="FT335" s="50">
        <v>0</v>
      </c>
      <c r="FU335" s="50">
        <v>0</v>
      </c>
      <c r="FV335" s="50">
        <v>0</v>
      </c>
      <c r="FW335" s="50">
        <v>0</v>
      </c>
      <c r="FX335" s="50">
        <v>0</v>
      </c>
      <c r="FY335" s="50">
        <v>0</v>
      </c>
      <c r="FZ335" s="50">
        <v>0</v>
      </c>
      <c r="GA335" s="50">
        <v>0</v>
      </c>
      <c r="GB335" s="50">
        <v>0</v>
      </c>
      <c r="GC335" s="50">
        <v>0</v>
      </c>
      <c r="GD335" s="50">
        <v>0</v>
      </c>
      <c r="GE335" s="50">
        <v>0</v>
      </c>
      <c r="GF335" s="50">
        <v>0</v>
      </c>
      <c r="GG335" s="50">
        <v>0</v>
      </c>
      <c r="GH335" s="50">
        <v>0</v>
      </c>
      <c r="GI335" s="50">
        <v>0</v>
      </c>
      <c r="GJ335" s="50">
        <v>0</v>
      </c>
      <c r="GK335" s="50">
        <v>0</v>
      </c>
      <c r="GL335" s="50">
        <v>0</v>
      </c>
      <c r="GM335" s="50">
        <v>0</v>
      </c>
      <c r="GN335" s="50">
        <v>0</v>
      </c>
      <c r="GO335" s="50">
        <v>0</v>
      </c>
      <c r="GP335" s="50">
        <v>0</v>
      </c>
      <c r="GQ335" s="50">
        <v>0</v>
      </c>
      <c r="GR335" s="50">
        <v>0</v>
      </c>
      <c r="GS335" s="50">
        <v>0</v>
      </c>
      <c r="GT335" s="50">
        <v>0</v>
      </c>
      <c r="GU335" s="50">
        <v>0</v>
      </c>
      <c r="GV335" s="50">
        <v>0</v>
      </c>
      <c r="GW335" s="50">
        <v>0</v>
      </c>
      <c r="GX335" s="50">
        <v>0</v>
      </c>
      <c r="GY335" s="50">
        <v>0</v>
      </c>
      <c r="GZ335" s="50">
        <v>0</v>
      </c>
      <c r="HA335" s="50">
        <v>0</v>
      </c>
      <c r="HB335" s="50">
        <v>0</v>
      </c>
      <c r="HC335" s="50">
        <v>0</v>
      </c>
      <c r="HD335" s="50">
        <v>0</v>
      </c>
      <c r="HE335" s="50">
        <v>0</v>
      </c>
      <c r="HF335" s="50">
        <v>0</v>
      </c>
      <c r="HG335" s="50">
        <v>0</v>
      </c>
      <c r="HH335" s="50">
        <v>0</v>
      </c>
      <c r="HI335" s="50">
        <v>0</v>
      </c>
      <c r="HJ335" s="50">
        <v>0</v>
      </c>
      <c r="HK335" s="50">
        <v>0</v>
      </c>
      <c r="HL335" s="50">
        <v>0</v>
      </c>
      <c r="HM335" s="50">
        <v>0</v>
      </c>
      <c r="HN335" s="50">
        <v>0</v>
      </c>
      <c r="HO335" s="50">
        <v>0</v>
      </c>
      <c r="HP335" s="50">
        <v>0</v>
      </c>
      <c r="HQ335" s="50">
        <v>0</v>
      </c>
      <c r="HR335" s="50">
        <v>0</v>
      </c>
      <c r="HS335" s="50">
        <v>0</v>
      </c>
      <c r="HT335" s="50">
        <v>0</v>
      </c>
      <c r="HU335" s="50">
        <v>0</v>
      </c>
      <c r="HV335" s="50">
        <v>0</v>
      </c>
      <c r="HW335" s="50">
        <v>0</v>
      </c>
      <c r="HX335" s="50">
        <v>0</v>
      </c>
      <c r="HY335" s="50">
        <v>0</v>
      </c>
      <c r="HZ335" s="50">
        <v>0</v>
      </c>
      <c r="IA335" s="50">
        <v>0</v>
      </c>
      <c r="IB335" s="50">
        <v>0</v>
      </c>
      <c r="IC335" s="50">
        <v>0</v>
      </c>
      <c r="ID335" s="50">
        <v>0</v>
      </c>
      <c r="IE335" s="50">
        <v>0</v>
      </c>
      <c r="IF335" s="50">
        <v>0</v>
      </c>
      <c r="IG335" s="50">
        <v>0</v>
      </c>
      <c r="IH335" s="50">
        <v>0</v>
      </c>
      <c r="II335" s="50">
        <v>0</v>
      </c>
      <c r="IJ335" s="50">
        <v>0</v>
      </c>
      <c r="IK335" s="50">
        <v>0</v>
      </c>
      <c r="IL335" s="50">
        <v>0</v>
      </c>
      <c r="IM335" s="50">
        <v>0</v>
      </c>
      <c r="IN335" s="50">
        <v>0</v>
      </c>
      <c r="IO335" s="50">
        <v>0</v>
      </c>
      <c r="IP335" s="50">
        <v>0</v>
      </c>
      <c r="IQ335" s="50">
        <v>0</v>
      </c>
      <c r="IV335" s="45"/>
    </row>
    <row r="336" spans="1:256" s="44" customFormat="1" ht="25.5" customHeight="1">
      <c r="A336" s="26">
        <v>7200</v>
      </c>
      <c r="B336" s="25" t="s">
        <v>94</v>
      </c>
      <c r="C336" s="20">
        <f>SUM(D336:O336)</f>
        <v>0</v>
      </c>
      <c r="D336" s="19">
        <f>SUM(D337:D345)</f>
        <v>0</v>
      </c>
      <c r="E336" s="19">
        <f>SUM(E337:E345)</f>
        <v>0</v>
      </c>
      <c r="F336" s="19">
        <f>SUM(F337:F345)</f>
        <v>0</v>
      </c>
      <c r="G336" s="19">
        <f>SUM(G337:G345)</f>
        <v>0</v>
      </c>
      <c r="H336" s="19">
        <f>SUM(H337:H345)</f>
        <v>0</v>
      </c>
      <c r="I336" s="19">
        <f>SUM(I337:I345)</f>
        <v>0</v>
      </c>
      <c r="J336" s="19">
        <f>SUM(J337:J345)</f>
        <v>0</v>
      </c>
      <c r="K336" s="19">
        <f>SUM(K337:K345)</f>
        <v>0</v>
      </c>
      <c r="L336" s="19">
        <f>SUM(L337:L345)</f>
        <v>0</v>
      </c>
      <c r="M336" s="19">
        <f>SUM(M337:M345)</f>
        <v>0</v>
      </c>
      <c r="N336" s="19">
        <f>SUM(N337:N345)</f>
        <v>0</v>
      </c>
      <c r="O336" s="18">
        <f>SUM(O337:O345)</f>
        <v>0</v>
      </c>
      <c r="IV336" s="45"/>
    </row>
    <row r="337" spans="1:256" s="44" customFormat="1" ht="38.25">
      <c r="A337" s="17">
        <v>721</v>
      </c>
      <c r="B337" s="16" t="s">
        <v>93</v>
      </c>
      <c r="C337" s="15">
        <f>SUM(D337:O337)</f>
        <v>0</v>
      </c>
      <c r="D337" s="14">
        <v>0</v>
      </c>
      <c r="E337" s="14">
        <v>0</v>
      </c>
      <c r="F337" s="14">
        <v>0</v>
      </c>
      <c r="G337" s="14">
        <v>0</v>
      </c>
      <c r="H337" s="14">
        <v>0</v>
      </c>
      <c r="I337" s="14">
        <v>0</v>
      </c>
      <c r="J337" s="14">
        <v>0</v>
      </c>
      <c r="K337" s="14">
        <v>0</v>
      </c>
      <c r="L337" s="14">
        <v>0</v>
      </c>
      <c r="M337" s="14">
        <v>0</v>
      </c>
      <c r="N337" s="14">
        <v>0</v>
      </c>
      <c r="O337" s="13">
        <v>0</v>
      </c>
      <c r="IV337" s="45"/>
    </row>
    <row r="338" spans="1:256" s="44" customFormat="1" ht="39" customHeight="1">
      <c r="A338" s="17">
        <v>722</v>
      </c>
      <c r="B338" s="16" t="s">
        <v>92</v>
      </c>
      <c r="C338" s="15">
        <f>SUM(D338:O338)</f>
        <v>0</v>
      </c>
      <c r="D338" s="14">
        <v>0</v>
      </c>
      <c r="E338" s="14">
        <v>0</v>
      </c>
      <c r="F338" s="14">
        <v>0</v>
      </c>
      <c r="G338" s="14">
        <v>0</v>
      </c>
      <c r="H338" s="14">
        <v>0</v>
      </c>
      <c r="I338" s="14">
        <v>0</v>
      </c>
      <c r="J338" s="14">
        <v>0</v>
      </c>
      <c r="K338" s="14">
        <v>0</v>
      </c>
      <c r="L338" s="14">
        <v>0</v>
      </c>
      <c r="M338" s="14">
        <v>0</v>
      </c>
      <c r="N338" s="14">
        <v>0</v>
      </c>
      <c r="O338" s="13">
        <v>0</v>
      </c>
      <c r="IV338" s="45"/>
    </row>
    <row r="339" spans="1:256" s="44" customFormat="1" ht="38.25">
      <c r="A339" s="17">
        <v>723</v>
      </c>
      <c r="B339" s="16" t="s">
        <v>91</v>
      </c>
      <c r="C339" s="15">
        <f>SUM(D339:O339)</f>
        <v>0</v>
      </c>
      <c r="D339" s="14">
        <v>0</v>
      </c>
      <c r="E339" s="14">
        <v>0</v>
      </c>
      <c r="F339" s="14">
        <v>0</v>
      </c>
      <c r="G339" s="14">
        <v>0</v>
      </c>
      <c r="H339" s="14">
        <v>0</v>
      </c>
      <c r="I339" s="14">
        <v>0</v>
      </c>
      <c r="J339" s="14">
        <v>0</v>
      </c>
      <c r="K339" s="14">
        <v>0</v>
      </c>
      <c r="L339" s="14">
        <v>0</v>
      </c>
      <c r="M339" s="14">
        <v>0</v>
      </c>
      <c r="N339" s="14">
        <v>0</v>
      </c>
      <c r="O339" s="13">
        <v>0</v>
      </c>
      <c r="IV339" s="45"/>
    </row>
    <row r="340" spans="1:256" s="44" customFormat="1" ht="27" customHeight="1">
      <c r="A340" s="17">
        <v>724</v>
      </c>
      <c r="B340" s="16" t="s">
        <v>90</v>
      </c>
      <c r="C340" s="15">
        <f>SUM(D340:O340)</f>
        <v>0</v>
      </c>
      <c r="D340" s="14">
        <v>0</v>
      </c>
      <c r="E340" s="14">
        <v>0</v>
      </c>
      <c r="F340" s="14">
        <v>0</v>
      </c>
      <c r="G340" s="14">
        <v>0</v>
      </c>
      <c r="H340" s="14">
        <v>0</v>
      </c>
      <c r="I340" s="14">
        <v>0</v>
      </c>
      <c r="J340" s="14">
        <v>0</v>
      </c>
      <c r="K340" s="14">
        <v>0</v>
      </c>
      <c r="L340" s="14">
        <v>0</v>
      </c>
      <c r="M340" s="14">
        <v>0</v>
      </c>
      <c r="N340" s="14">
        <v>0</v>
      </c>
      <c r="O340" s="13">
        <v>0</v>
      </c>
      <c r="IV340" s="45"/>
    </row>
    <row r="341" spans="1:256" s="44" customFormat="1" ht="40.5" customHeight="1">
      <c r="A341" s="17">
        <v>725</v>
      </c>
      <c r="B341" s="16" t="s">
        <v>89</v>
      </c>
      <c r="C341" s="15">
        <f>SUM(D341:O341)</f>
        <v>0</v>
      </c>
      <c r="D341" s="14">
        <v>0</v>
      </c>
      <c r="E341" s="14">
        <v>0</v>
      </c>
      <c r="F341" s="14">
        <v>0</v>
      </c>
      <c r="G341" s="14">
        <v>0</v>
      </c>
      <c r="H341" s="14">
        <v>0</v>
      </c>
      <c r="I341" s="14">
        <v>0</v>
      </c>
      <c r="J341" s="14">
        <v>0</v>
      </c>
      <c r="K341" s="14">
        <v>0</v>
      </c>
      <c r="L341" s="14">
        <v>0</v>
      </c>
      <c r="M341" s="14">
        <v>0</v>
      </c>
      <c r="N341" s="14">
        <v>0</v>
      </c>
      <c r="O341" s="13">
        <v>0</v>
      </c>
      <c r="IV341" s="45"/>
    </row>
    <row r="342" spans="1:256" s="44" customFormat="1" ht="27" customHeight="1">
      <c r="A342" s="17">
        <v>726</v>
      </c>
      <c r="B342" s="16" t="s">
        <v>88</v>
      </c>
      <c r="C342" s="15">
        <f>SUM(D342:O342)</f>
        <v>0</v>
      </c>
      <c r="D342" s="14">
        <v>0</v>
      </c>
      <c r="E342" s="14">
        <v>0</v>
      </c>
      <c r="F342" s="14">
        <v>0</v>
      </c>
      <c r="G342" s="14">
        <v>0</v>
      </c>
      <c r="H342" s="14">
        <v>0</v>
      </c>
      <c r="I342" s="14">
        <v>0</v>
      </c>
      <c r="J342" s="14">
        <v>0</v>
      </c>
      <c r="K342" s="14">
        <v>0</v>
      </c>
      <c r="L342" s="14">
        <v>0</v>
      </c>
      <c r="M342" s="14">
        <v>0</v>
      </c>
      <c r="N342" s="14">
        <v>0</v>
      </c>
      <c r="O342" s="13">
        <v>0</v>
      </c>
      <c r="IV342" s="45"/>
    </row>
    <row r="343" spans="1:256" s="44" customFormat="1" ht="37.5" customHeight="1">
      <c r="A343" s="17">
        <v>727</v>
      </c>
      <c r="B343" s="16" t="s">
        <v>87</v>
      </c>
      <c r="C343" s="15">
        <f>SUM(D343:O343)</f>
        <v>0</v>
      </c>
      <c r="D343" s="14">
        <v>0</v>
      </c>
      <c r="E343" s="14">
        <v>0</v>
      </c>
      <c r="F343" s="14">
        <v>0</v>
      </c>
      <c r="G343" s="14">
        <v>0</v>
      </c>
      <c r="H343" s="14">
        <v>0</v>
      </c>
      <c r="I343" s="14">
        <v>0</v>
      </c>
      <c r="J343" s="14">
        <v>0</v>
      </c>
      <c r="K343" s="14">
        <v>0</v>
      </c>
      <c r="L343" s="14">
        <v>0</v>
      </c>
      <c r="M343" s="14">
        <v>0</v>
      </c>
      <c r="N343" s="14">
        <v>0</v>
      </c>
      <c r="O343" s="13">
        <v>0</v>
      </c>
      <c r="IV343" s="45"/>
    </row>
    <row r="344" spans="1:256" s="44" customFormat="1" ht="37.5" customHeight="1">
      <c r="A344" s="17">
        <v>728</v>
      </c>
      <c r="B344" s="16" t="s">
        <v>86</v>
      </c>
      <c r="C344" s="15">
        <f>SUM(D344:O344)</f>
        <v>0</v>
      </c>
      <c r="D344" s="14">
        <v>0</v>
      </c>
      <c r="E344" s="14">
        <v>0</v>
      </c>
      <c r="F344" s="14">
        <v>0</v>
      </c>
      <c r="G344" s="14">
        <v>0</v>
      </c>
      <c r="H344" s="14">
        <v>0</v>
      </c>
      <c r="I344" s="14">
        <v>0</v>
      </c>
      <c r="J344" s="14">
        <v>0</v>
      </c>
      <c r="K344" s="14">
        <v>0</v>
      </c>
      <c r="L344" s="14">
        <v>0</v>
      </c>
      <c r="M344" s="14">
        <v>0</v>
      </c>
      <c r="N344" s="14">
        <v>0</v>
      </c>
      <c r="O344" s="13">
        <v>0</v>
      </c>
      <c r="IV344" s="45"/>
    </row>
    <row r="345" spans="1:256" s="44" customFormat="1" ht="36" customHeight="1">
      <c r="A345" s="17">
        <v>729</v>
      </c>
      <c r="B345" s="16" t="s">
        <v>85</v>
      </c>
      <c r="C345" s="15">
        <f>SUM(D345:O345)</f>
        <v>0</v>
      </c>
      <c r="D345" s="14">
        <v>0</v>
      </c>
      <c r="E345" s="14">
        <v>0</v>
      </c>
      <c r="F345" s="14">
        <v>0</v>
      </c>
      <c r="G345" s="14">
        <v>0</v>
      </c>
      <c r="H345" s="14">
        <v>0</v>
      </c>
      <c r="I345" s="14">
        <v>0</v>
      </c>
      <c r="J345" s="14">
        <v>0</v>
      </c>
      <c r="K345" s="14">
        <v>0</v>
      </c>
      <c r="L345" s="14">
        <v>0</v>
      </c>
      <c r="M345" s="14">
        <v>0</v>
      </c>
      <c r="N345" s="14">
        <v>0</v>
      </c>
      <c r="O345" s="13">
        <v>0</v>
      </c>
      <c r="IV345" s="45"/>
    </row>
    <row r="346" spans="1:256" s="44" customFormat="1" ht="25.5" customHeight="1">
      <c r="A346" s="26">
        <v>7300</v>
      </c>
      <c r="B346" s="25" t="s">
        <v>84</v>
      </c>
      <c r="C346" s="20">
        <f>SUM(D346:O346)</f>
        <v>0</v>
      </c>
      <c r="D346" s="19">
        <f>SUM(D347:D352)</f>
        <v>0</v>
      </c>
      <c r="E346" s="19">
        <f>SUM(E347:E352)</f>
        <v>0</v>
      </c>
      <c r="F346" s="19">
        <f>SUM(F347:F352)</f>
        <v>0</v>
      </c>
      <c r="G346" s="19">
        <f>SUM(G347:G352)</f>
        <v>0</v>
      </c>
      <c r="H346" s="19">
        <f>SUM(H347:H352)</f>
        <v>0</v>
      </c>
      <c r="I346" s="19">
        <f>SUM(I347:I352)</f>
        <v>0</v>
      </c>
      <c r="J346" s="19">
        <f>SUM(J347:J352)</f>
        <v>0</v>
      </c>
      <c r="K346" s="19">
        <f>SUM(K347:K352)</f>
        <v>0</v>
      </c>
      <c r="L346" s="19">
        <f>SUM(L347:L352)</f>
        <v>0</v>
      </c>
      <c r="M346" s="19">
        <f>SUM(M347:M352)</f>
        <v>0</v>
      </c>
      <c r="N346" s="19">
        <f>SUM(N347:N352)</f>
        <v>0</v>
      </c>
      <c r="O346" s="18">
        <f>SUM(O347:O352)</f>
        <v>0</v>
      </c>
      <c r="IV346" s="45"/>
    </row>
    <row r="347" spans="1:256" s="44" customFormat="1" ht="25.5" customHeight="1">
      <c r="A347" s="17">
        <v>731</v>
      </c>
      <c r="B347" s="16" t="s">
        <v>83</v>
      </c>
      <c r="C347" s="15">
        <f>SUM(D347:O347)</f>
        <v>0</v>
      </c>
      <c r="D347" s="14">
        <v>0</v>
      </c>
      <c r="E347" s="14">
        <v>0</v>
      </c>
      <c r="F347" s="14">
        <v>0</v>
      </c>
      <c r="G347" s="14">
        <v>0</v>
      </c>
      <c r="H347" s="14">
        <v>0</v>
      </c>
      <c r="I347" s="14">
        <v>0</v>
      </c>
      <c r="J347" s="14">
        <v>0</v>
      </c>
      <c r="K347" s="14">
        <v>0</v>
      </c>
      <c r="L347" s="14">
        <v>0</v>
      </c>
      <c r="M347" s="14">
        <v>0</v>
      </c>
      <c r="N347" s="14">
        <v>0</v>
      </c>
      <c r="O347" s="13">
        <v>0</v>
      </c>
      <c r="IV347" s="45"/>
    </row>
    <row r="348" spans="1:256" s="44" customFormat="1" ht="25.5">
      <c r="A348" s="17">
        <v>732</v>
      </c>
      <c r="B348" s="16" t="s">
        <v>82</v>
      </c>
      <c r="C348" s="15">
        <f>SUM(D348:O348)</f>
        <v>0</v>
      </c>
      <c r="D348" s="14">
        <v>0</v>
      </c>
      <c r="E348" s="14">
        <v>0</v>
      </c>
      <c r="F348" s="14">
        <v>0</v>
      </c>
      <c r="G348" s="14">
        <v>0</v>
      </c>
      <c r="H348" s="14">
        <v>0</v>
      </c>
      <c r="I348" s="14">
        <v>0</v>
      </c>
      <c r="J348" s="14">
        <v>0</v>
      </c>
      <c r="K348" s="14">
        <v>0</v>
      </c>
      <c r="L348" s="14">
        <v>0</v>
      </c>
      <c r="M348" s="14">
        <v>0</v>
      </c>
      <c r="N348" s="14">
        <v>0</v>
      </c>
      <c r="O348" s="13">
        <v>0</v>
      </c>
      <c r="IV348" s="45"/>
    </row>
    <row r="349" spans="1:256" s="44" customFormat="1" ht="25.5">
      <c r="A349" s="17">
        <v>733</v>
      </c>
      <c r="B349" s="16" t="s">
        <v>81</v>
      </c>
      <c r="C349" s="15">
        <f>SUM(D349:O349)</f>
        <v>0</v>
      </c>
      <c r="D349" s="14">
        <v>0</v>
      </c>
      <c r="E349" s="14">
        <v>0</v>
      </c>
      <c r="F349" s="14">
        <v>0</v>
      </c>
      <c r="G349" s="14">
        <v>0</v>
      </c>
      <c r="H349" s="14">
        <v>0</v>
      </c>
      <c r="I349" s="14">
        <v>0</v>
      </c>
      <c r="J349" s="14">
        <v>0</v>
      </c>
      <c r="K349" s="14">
        <v>0</v>
      </c>
      <c r="L349" s="14">
        <v>0</v>
      </c>
      <c r="M349" s="14">
        <v>0</v>
      </c>
      <c r="N349" s="14">
        <v>0</v>
      </c>
      <c r="O349" s="13">
        <v>0</v>
      </c>
      <c r="IV349" s="45"/>
    </row>
    <row r="350" spans="1:256" s="44" customFormat="1" ht="25.5">
      <c r="A350" s="17">
        <v>734</v>
      </c>
      <c r="B350" s="16" t="s">
        <v>80</v>
      </c>
      <c r="C350" s="15">
        <f>SUM(D350:O350)</f>
        <v>0</v>
      </c>
      <c r="D350" s="14">
        <v>0</v>
      </c>
      <c r="E350" s="14">
        <v>0</v>
      </c>
      <c r="F350" s="14">
        <v>0</v>
      </c>
      <c r="G350" s="14">
        <v>0</v>
      </c>
      <c r="H350" s="14">
        <v>0</v>
      </c>
      <c r="I350" s="14">
        <v>0</v>
      </c>
      <c r="J350" s="14">
        <v>0</v>
      </c>
      <c r="K350" s="14">
        <v>0</v>
      </c>
      <c r="L350" s="14">
        <v>0</v>
      </c>
      <c r="M350" s="14">
        <v>0</v>
      </c>
      <c r="N350" s="14">
        <v>0</v>
      </c>
      <c r="O350" s="13">
        <v>0</v>
      </c>
      <c r="IV350" s="45"/>
    </row>
    <row r="351" spans="1:256" s="44" customFormat="1" ht="25.5">
      <c r="A351" s="17">
        <v>735</v>
      </c>
      <c r="B351" s="16" t="s">
        <v>79</v>
      </c>
      <c r="C351" s="15">
        <f>SUM(D351:O351)</f>
        <v>0</v>
      </c>
      <c r="D351" s="14">
        <v>0</v>
      </c>
      <c r="E351" s="14">
        <v>0</v>
      </c>
      <c r="F351" s="14">
        <v>0</v>
      </c>
      <c r="G351" s="14">
        <v>0</v>
      </c>
      <c r="H351" s="14">
        <v>0</v>
      </c>
      <c r="I351" s="14">
        <v>0</v>
      </c>
      <c r="J351" s="14">
        <v>0</v>
      </c>
      <c r="K351" s="14">
        <v>0</v>
      </c>
      <c r="L351" s="14">
        <v>0</v>
      </c>
      <c r="M351" s="14">
        <v>0</v>
      </c>
      <c r="N351" s="14">
        <v>0</v>
      </c>
      <c r="O351" s="13">
        <v>0</v>
      </c>
      <c r="IV351" s="45"/>
    </row>
    <row r="352" spans="1:256" s="44" customFormat="1" ht="25.5" customHeight="1">
      <c r="A352" s="17">
        <v>739</v>
      </c>
      <c r="B352" s="16" t="s">
        <v>78</v>
      </c>
      <c r="C352" s="15">
        <f>SUM(D352:O352)</f>
        <v>0</v>
      </c>
      <c r="D352" s="14">
        <v>0</v>
      </c>
      <c r="E352" s="14">
        <v>0</v>
      </c>
      <c r="F352" s="14">
        <v>0</v>
      </c>
      <c r="G352" s="14">
        <v>0</v>
      </c>
      <c r="H352" s="14">
        <v>0</v>
      </c>
      <c r="I352" s="14">
        <v>0</v>
      </c>
      <c r="J352" s="14">
        <v>0</v>
      </c>
      <c r="K352" s="14">
        <v>0</v>
      </c>
      <c r="L352" s="14">
        <v>0</v>
      </c>
      <c r="M352" s="14">
        <v>0</v>
      </c>
      <c r="N352" s="14">
        <v>0</v>
      </c>
      <c r="O352" s="13">
        <v>0</v>
      </c>
      <c r="IV352" s="45"/>
    </row>
    <row r="353" spans="1:256" s="44" customFormat="1" ht="25.5" customHeight="1">
      <c r="A353" s="49">
        <v>7400</v>
      </c>
      <c r="B353" s="48" t="s">
        <v>77</v>
      </c>
      <c r="C353" s="20">
        <f>SUM(D353:O353)</f>
        <v>0</v>
      </c>
      <c r="D353" s="19">
        <f>SUM(D354:D362)</f>
        <v>0</v>
      </c>
      <c r="E353" s="19">
        <f>SUM(E354:E362)</f>
        <v>0</v>
      </c>
      <c r="F353" s="19">
        <f>SUM(F354:F362)</f>
        <v>0</v>
      </c>
      <c r="G353" s="19">
        <f>SUM(G354:G362)</f>
        <v>0</v>
      </c>
      <c r="H353" s="19">
        <f>SUM(H354:H362)</f>
        <v>0</v>
      </c>
      <c r="I353" s="19">
        <f>SUM(I354:I362)</f>
        <v>0</v>
      </c>
      <c r="J353" s="19">
        <f>SUM(J354:J362)</f>
        <v>0</v>
      </c>
      <c r="K353" s="19">
        <f>SUM(K354:K362)</f>
        <v>0</v>
      </c>
      <c r="L353" s="19">
        <f>SUM(L354:L362)</f>
        <v>0</v>
      </c>
      <c r="M353" s="19">
        <f>SUM(M354:M362)</f>
        <v>0</v>
      </c>
      <c r="N353" s="19">
        <f>SUM(N354:N362)</f>
        <v>0</v>
      </c>
      <c r="O353" s="18">
        <f>SUM(O354:O362)</f>
        <v>0</v>
      </c>
      <c r="IV353" s="45"/>
    </row>
    <row r="354" spans="1:256" s="44" customFormat="1" ht="41.25" customHeight="1">
      <c r="A354" s="17">
        <v>741</v>
      </c>
      <c r="B354" s="16" t="s">
        <v>76</v>
      </c>
      <c r="C354" s="15">
        <f>SUM(D354:O354)</f>
        <v>0</v>
      </c>
      <c r="D354" s="42">
        <v>0</v>
      </c>
      <c r="E354" s="42">
        <v>0</v>
      </c>
      <c r="F354" s="42">
        <v>0</v>
      </c>
      <c r="G354" s="42">
        <v>0</v>
      </c>
      <c r="H354" s="42">
        <v>0</v>
      </c>
      <c r="I354" s="42">
        <v>0</v>
      </c>
      <c r="J354" s="42">
        <v>0</v>
      </c>
      <c r="K354" s="42">
        <v>0</v>
      </c>
      <c r="L354" s="42">
        <v>0</v>
      </c>
      <c r="M354" s="42">
        <v>0</v>
      </c>
      <c r="N354" s="42">
        <v>0</v>
      </c>
      <c r="O354" s="41">
        <v>0</v>
      </c>
      <c r="IV354" s="45"/>
    </row>
    <row r="355" spans="1:256" s="44" customFormat="1" ht="43.5" customHeight="1">
      <c r="A355" s="17">
        <v>742</v>
      </c>
      <c r="B355" s="16" t="s">
        <v>75</v>
      </c>
      <c r="C355" s="15">
        <f>SUM(D355:O355)</f>
        <v>0</v>
      </c>
      <c r="D355" s="42">
        <v>0</v>
      </c>
      <c r="E355" s="42">
        <v>0</v>
      </c>
      <c r="F355" s="42">
        <v>0</v>
      </c>
      <c r="G355" s="42">
        <v>0</v>
      </c>
      <c r="H355" s="42">
        <v>0</v>
      </c>
      <c r="I355" s="42">
        <v>0</v>
      </c>
      <c r="J355" s="42">
        <v>0</v>
      </c>
      <c r="K355" s="42">
        <v>0</v>
      </c>
      <c r="L355" s="42">
        <v>0</v>
      </c>
      <c r="M355" s="42">
        <v>0</v>
      </c>
      <c r="N355" s="42">
        <v>0</v>
      </c>
      <c r="O355" s="41">
        <v>0</v>
      </c>
      <c r="IV355" s="45"/>
    </row>
    <row r="356" spans="1:256" s="44" customFormat="1" ht="25.5">
      <c r="A356" s="17">
        <v>743</v>
      </c>
      <c r="B356" s="16" t="s">
        <v>74</v>
      </c>
      <c r="C356" s="15">
        <f>SUM(D356:O356)</f>
        <v>0</v>
      </c>
      <c r="D356" s="42">
        <v>0</v>
      </c>
      <c r="E356" s="42">
        <v>0</v>
      </c>
      <c r="F356" s="42">
        <v>0</v>
      </c>
      <c r="G356" s="42">
        <v>0</v>
      </c>
      <c r="H356" s="42">
        <v>0</v>
      </c>
      <c r="I356" s="42">
        <v>0</v>
      </c>
      <c r="J356" s="42">
        <v>0</v>
      </c>
      <c r="K356" s="42">
        <v>0</v>
      </c>
      <c r="L356" s="42">
        <v>0</v>
      </c>
      <c r="M356" s="42">
        <v>0</v>
      </c>
      <c r="N356" s="42">
        <v>0</v>
      </c>
      <c r="O356" s="41">
        <v>0</v>
      </c>
      <c r="IV356" s="45"/>
    </row>
    <row r="357" spans="1:256" s="44" customFormat="1" ht="42.75" customHeight="1">
      <c r="A357" s="17">
        <v>744</v>
      </c>
      <c r="B357" s="16" t="s">
        <v>73</v>
      </c>
      <c r="C357" s="15">
        <f>SUM(D357:O357)</f>
        <v>0</v>
      </c>
      <c r="D357" s="42">
        <v>0</v>
      </c>
      <c r="E357" s="42">
        <v>0</v>
      </c>
      <c r="F357" s="42">
        <v>0</v>
      </c>
      <c r="G357" s="42">
        <v>0</v>
      </c>
      <c r="H357" s="42">
        <v>0</v>
      </c>
      <c r="I357" s="42">
        <v>0</v>
      </c>
      <c r="J357" s="42">
        <v>0</v>
      </c>
      <c r="K357" s="42">
        <v>0</v>
      </c>
      <c r="L357" s="42">
        <v>0</v>
      </c>
      <c r="M357" s="42">
        <v>0</v>
      </c>
      <c r="N357" s="42">
        <v>0</v>
      </c>
      <c r="O357" s="41">
        <v>0</v>
      </c>
      <c r="IV357" s="45"/>
    </row>
    <row r="358" spans="1:256" s="44" customFormat="1" ht="27.75" customHeight="1">
      <c r="A358" s="17">
        <v>745</v>
      </c>
      <c r="B358" s="16" t="s">
        <v>72</v>
      </c>
      <c r="C358" s="15">
        <f>SUM(D358:O358)</f>
        <v>0</v>
      </c>
      <c r="D358" s="42">
        <v>0</v>
      </c>
      <c r="E358" s="42">
        <v>0</v>
      </c>
      <c r="F358" s="42">
        <v>0</v>
      </c>
      <c r="G358" s="42">
        <v>0</v>
      </c>
      <c r="H358" s="42">
        <v>0</v>
      </c>
      <c r="I358" s="42">
        <v>0</v>
      </c>
      <c r="J358" s="42">
        <v>0</v>
      </c>
      <c r="K358" s="42">
        <v>0</v>
      </c>
      <c r="L358" s="42">
        <v>0</v>
      </c>
      <c r="M358" s="42">
        <v>0</v>
      </c>
      <c r="N358" s="42">
        <v>0</v>
      </c>
      <c r="O358" s="41">
        <v>0</v>
      </c>
      <c r="IV358" s="45"/>
    </row>
    <row r="359" spans="1:256" s="44" customFormat="1" ht="28.5" customHeight="1">
      <c r="A359" s="17">
        <v>746</v>
      </c>
      <c r="B359" s="16" t="s">
        <v>71</v>
      </c>
      <c r="C359" s="15">
        <f>SUM(D359:O359)</f>
        <v>0</v>
      </c>
      <c r="D359" s="42">
        <v>0</v>
      </c>
      <c r="E359" s="42">
        <v>0</v>
      </c>
      <c r="F359" s="42">
        <v>0</v>
      </c>
      <c r="G359" s="42">
        <v>0</v>
      </c>
      <c r="H359" s="42">
        <v>0</v>
      </c>
      <c r="I359" s="42">
        <v>0</v>
      </c>
      <c r="J359" s="42">
        <v>0</v>
      </c>
      <c r="K359" s="42">
        <v>0</v>
      </c>
      <c r="L359" s="42">
        <v>0</v>
      </c>
      <c r="M359" s="42">
        <v>0</v>
      </c>
      <c r="N359" s="42">
        <v>0</v>
      </c>
      <c r="O359" s="41">
        <v>0</v>
      </c>
      <c r="IV359" s="45"/>
    </row>
    <row r="360" spans="1:256" s="44" customFormat="1" ht="26.25" customHeight="1">
      <c r="A360" s="17">
        <v>747</v>
      </c>
      <c r="B360" s="16" t="s">
        <v>70</v>
      </c>
      <c r="C360" s="15">
        <f>SUM(D360:O360)</f>
        <v>0</v>
      </c>
      <c r="D360" s="42">
        <v>0</v>
      </c>
      <c r="E360" s="42">
        <v>0</v>
      </c>
      <c r="F360" s="42">
        <v>0</v>
      </c>
      <c r="G360" s="42">
        <v>0</v>
      </c>
      <c r="H360" s="42">
        <v>0</v>
      </c>
      <c r="I360" s="42">
        <v>0</v>
      </c>
      <c r="J360" s="42">
        <v>0</v>
      </c>
      <c r="K360" s="42">
        <v>0</v>
      </c>
      <c r="L360" s="42">
        <v>0</v>
      </c>
      <c r="M360" s="42">
        <v>0</v>
      </c>
      <c r="N360" s="42">
        <v>0</v>
      </c>
      <c r="O360" s="41">
        <v>0</v>
      </c>
      <c r="IV360" s="45"/>
    </row>
    <row r="361" spans="1:256" s="44" customFormat="1" ht="30" customHeight="1">
      <c r="A361" s="17">
        <v>748</v>
      </c>
      <c r="B361" s="16" t="s">
        <v>69</v>
      </c>
      <c r="C361" s="15">
        <f>SUM(D361:O361)</f>
        <v>0</v>
      </c>
      <c r="D361" s="42">
        <v>0</v>
      </c>
      <c r="E361" s="42">
        <v>0</v>
      </c>
      <c r="F361" s="42">
        <v>0</v>
      </c>
      <c r="G361" s="42">
        <v>0</v>
      </c>
      <c r="H361" s="42">
        <v>0</v>
      </c>
      <c r="I361" s="42">
        <v>0</v>
      </c>
      <c r="J361" s="42">
        <v>0</v>
      </c>
      <c r="K361" s="42">
        <v>0</v>
      </c>
      <c r="L361" s="42">
        <v>0</v>
      </c>
      <c r="M361" s="42">
        <v>0</v>
      </c>
      <c r="N361" s="42">
        <v>0</v>
      </c>
      <c r="O361" s="41">
        <v>0</v>
      </c>
      <c r="IV361" s="45"/>
    </row>
    <row r="362" spans="1:256" s="44" customFormat="1" ht="27.75" customHeight="1">
      <c r="A362" s="17">
        <v>749</v>
      </c>
      <c r="B362" s="16" t="s">
        <v>68</v>
      </c>
      <c r="C362" s="15">
        <f>SUM(D362:O362)</f>
        <v>0</v>
      </c>
      <c r="D362" s="42">
        <v>0</v>
      </c>
      <c r="E362" s="42">
        <v>0</v>
      </c>
      <c r="F362" s="42">
        <v>0</v>
      </c>
      <c r="G362" s="42">
        <v>0</v>
      </c>
      <c r="H362" s="42">
        <v>0</v>
      </c>
      <c r="I362" s="42">
        <v>0</v>
      </c>
      <c r="J362" s="42">
        <v>0</v>
      </c>
      <c r="K362" s="42">
        <v>0</v>
      </c>
      <c r="L362" s="42">
        <v>0</v>
      </c>
      <c r="M362" s="42">
        <v>0</v>
      </c>
      <c r="N362" s="42">
        <v>0</v>
      </c>
      <c r="O362" s="41">
        <v>0</v>
      </c>
      <c r="IV362" s="45"/>
    </row>
    <row r="363" spans="1:256" s="44" customFormat="1" ht="30">
      <c r="A363" s="26">
        <v>7500</v>
      </c>
      <c r="B363" s="25" t="s">
        <v>67</v>
      </c>
      <c r="C363" s="20">
        <f>SUM(D363:O363)</f>
        <v>0</v>
      </c>
      <c r="D363" s="19">
        <f>SUM(D364:D372)</f>
        <v>0</v>
      </c>
      <c r="E363" s="19">
        <f>SUM(E364:E372)</f>
        <v>0</v>
      </c>
      <c r="F363" s="19">
        <f>SUM(F364:F372)</f>
        <v>0</v>
      </c>
      <c r="G363" s="19">
        <f>SUM(G364:G372)</f>
        <v>0</v>
      </c>
      <c r="H363" s="19">
        <f>SUM(H364:H372)</f>
        <v>0</v>
      </c>
      <c r="I363" s="19">
        <f>SUM(I364:I372)</f>
        <v>0</v>
      </c>
      <c r="J363" s="19">
        <f>SUM(J364:J372)</f>
        <v>0</v>
      </c>
      <c r="K363" s="19">
        <f>SUM(K364:K372)</f>
        <v>0</v>
      </c>
      <c r="L363" s="19">
        <f>SUM(L364:L372)</f>
        <v>0</v>
      </c>
      <c r="M363" s="19">
        <f>SUM(M364:M372)</f>
        <v>0</v>
      </c>
      <c r="N363" s="19">
        <f>SUM(N364:N372)</f>
        <v>0</v>
      </c>
      <c r="O363" s="18">
        <f>SUM(O364:O372)</f>
        <v>0</v>
      </c>
      <c r="IV363" s="45"/>
    </row>
    <row r="364" spans="1:256" s="44" customFormat="1" ht="25.5" customHeight="1">
      <c r="A364" s="17">
        <v>751</v>
      </c>
      <c r="B364" s="16" t="s">
        <v>66</v>
      </c>
      <c r="C364" s="15">
        <f>SUM(D364:O364)</f>
        <v>0</v>
      </c>
      <c r="D364" s="42">
        <v>0</v>
      </c>
      <c r="E364" s="42">
        <v>0</v>
      </c>
      <c r="F364" s="42">
        <v>0</v>
      </c>
      <c r="G364" s="42">
        <v>0</v>
      </c>
      <c r="H364" s="42">
        <v>0</v>
      </c>
      <c r="I364" s="42">
        <v>0</v>
      </c>
      <c r="J364" s="42">
        <v>0</v>
      </c>
      <c r="K364" s="42">
        <v>0</v>
      </c>
      <c r="L364" s="42">
        <v>0</v>
      </c>
      <c r="M364" s="42">
        <v>0</v>
      </c>
      <c r="N364" s="42">
        <v>0</v>
      </c>
      <c r="O364" s="41">
        <v>0</v>
      </c>
      <c r="IV364" s="45"/>
    </row>
    <row r="365" spans="1:256" s="44" customFormat="1" ht="25.5" customHeight="1">
      <c r="A365" s="17">
        <v>752</v>
      </c>
      <c r="B365" s="16" t="s">
        <v>65</v>
      </c>
      <c r="C365" s="15">
        <f>SUM(D365:O365)</f>
        <v>0</v>
      </c>
      <c r="D365" s="42">
        <v>0</v>
      </c>
      <c r="E365" s="42">
        <v>0</v>
      </c>
      <c r="F365" s="42">
        <v>0</v>
      </c>
      <c r="G365" s="42">
        <v>0</v>
      </c>
      <c r="H365" s="42">
        <v>0</v>
      </c>
      <c r="I365" s="42">
        <v>0</v>
      </c>
      <c r="J365" s="42">
        <v>0</v>
      </c>
      <c r="K365" s="42">
        <v>0</v>
      </c>
      <c r="L365" s="42">
        <v>0</v>
      </c>
      <c r="M365" s="42">
        <v>0</v>
      </c>
      <c r="N365" s="42">
        <v>0</v>
      </c>
      <c r="O365" s="41">
        <v>0</v>
      </c>
      <c r="IV365" s="45"/>
    </row>
    <row r="366" spans="1:256" s="44" customFormat="1" ht="25.5" customHeight="1">
      <c r="A366" s="17">
        <v>753</v>
      </c>
      <c r="B366" s="16" t="s">
        <v>64</v>
      </c>
      <c r="C366" s="15">
        <f>SUM(D366:O366)</f>
        <v>0</v>
      </c>
      <c r="D366" s="42">
        <v>0</v>
      </c>
      <c r="E366" s="42">
        <v>0</v>
      </c>
      <c r="F366" s="42">
        <v>0</v>
      </c>
      <c r="G366" s="42">
        <v>0</v>
      </c>
      <c r="H366" s="42">
        <v>0</v>
      </c>
      <c r="I366" s="42">
        <v>0</v>
      </c>
      <c r="J366" s="42">
        <v>0</v>
      </c>
      <c r="K366" s="42">
        <v>0</v>
      </c>
      <c r="L366" s="42">
        <v>0</v>
      </c>
      <c r="M366" s="42">
        <v>0</v>
      </c>
      <c r="N366" s="42">
        <v>0</v>
      </c>
      <c r="O366" s="41">
        <v>0</v>
      </c>
      <c r="IV366" s="45"/>
    </row>
    <row r="367" spans="1:256" s="44" customFormat="1" ht="25.5">
      <c r="A367" s="17">
        <v>754</v>
      </c>
      <c r="B367" s="16" t="s">
        <v>63</v>
      </c>
      <c r="C367" s="15">
        <f>SUM(D367:O367)</f>
        <v>0</v>
      </c>
      <c r="D367" s="42">
        <v>0</v>
      </c>
      <c r="E367" s="42">
        <v>0</v>
      </c>
      <c r="F367" s="42">
        <v>0</v>
      </c>
      <c r="G367" s="42">
        <v>0</v>
      </c>
      <c r="H367" s="42">
        <v>0</v>
      </c>
      <c r="I367" s="42">
        <v>0</v>
      </c>
      <c r="J367" s="42">
        <v>0</v>
      </c>
      <c r="K367" s="42">
        <v>0</v>
      </c>
      <c r="L367" s="42">
        <v>0</v>
      </c>
      <c r="M367" s="42">
        <v>0</v>
      </c>
      <c r="N367" s="42">
        <v>0</v>
      </c>
      <c r="O367" s="41">
        <v>0</v>
      </c>
      <c r="IV367" s="45"/>
    </row>
    <row r="368" spans="1:256" s="44" customFormat="1" ht="25.5">
      <c r="A368" s="17">
        <v>755</v>
      </c>
      <c r="B368" s="16" t="s">
        <v>62</v>
      </c>
      <c r="C368" s="15">
        <f>SUM(D368:O368)</f>
        <v>0</v>
      </c>
      <c r="D368" s="42">
        <v>0</v>
      </c>
      <c r="E368" s="42">
        <v>0</v>
      </c>
      <c r="F368" s="42">
        <v>0</v>
      </c>
      <c r="G368" s="42">
        <v>0</v>
      </c>
      <c r="H368" s="42">
        <v>0</v>
      </c>
      <c r="I368" s="42">
        <v>0</v>
      </c>
      <c r="J368" s="42">
        <v>0</v>
      </c>
      <c r="K368" s="42">
        <v>0</v>
      </c>
      <c r="L368" s="42">
        <v>0</v>
      </c>
      <c r="M368" s="42">
        <v>0</v>
      </c>
      <c r="N368" s="42">
        <v>0</v>
      </c>
      <c r="O368" s="41">
        <v>0</v>
      </c>
      <c r="IV368" s="45"/>
    </row>
    <row r="369" spans="1:256" s="44" customFormat="1" ht="25.5" customHeight="1">
      <c r="A369" s="17">
        <v>756</v>
      </c>
      <c r="B369" s="16" t="s">
        <v>61</v>
      </c>
      <c r="C369" s="15">
        <f>SUM(D369:O369)</f>
        <v>0</v>
      </c>
      <c r="D369" s="42">
        <v>0</v>
      </c>
      <c r="E369" s="42">
        <v>0</v>
      </c>
      <c r="F369" s="42">
        <v>0</v>
      </c>
      <c r="G369" s="42">
        <v>0</v>
      </c>
      <c r="H369" s="42">
        <v>0</v>
      </c>
      <c r="I369" s="42">
        <v>0</v>
      </c>
      <c r="J369" s="42">
        <v>0</v>
      </c>
      <c r="K369" s="42">
        <v>0</v>
      </c>
      <c r="L369" s="42">
        <v>0</v>
      </c>
      <c r="M369" s="42">
        <v>0</v>
      </c>
      <c r="N369" s="42">
        <v>0</v>
      </c>
      <c r="O369" s="41">
        <v>0</v>
      </c>
      <c r="IV369" s="45"/>
    </row>
    <row r="370" spans="1:256" s="44" customFormat="1" ht="25.5" customHeight="1">
      <c r="A370" s="17">
        <v>757</v>
      </c>
      <c r="B370" s="16" t="s">
        <v>60</v>
      </c>
      <c r="C370" s="15">
        <f>SUM(D370:O370)</f>
        <v>0</v>
      </c>
      <c r="D370" s="42">
        <v>0</v>
      </c>
      <c r="E370" s="42">
        <v>0</v>
      </c>
      <c r="F370" s="42">
        <v>0</v>
      </c>
      <c r="G370" s="42">
        <v>0</v>
      </c>
      <c r="H370" s="42">
        <v>0</v>
      </c>
      <c r="I370" s="42">
        <v>0</v>
      </c>
      <c r="J370" s="42">
        <v>0</v>
      </c>
      <c r="K370" s="42">
        <v>0</v>
      </c>
      <c r="L370" s="42">
        <v>0</v>
      </c>
      <c r="M370" s="42">
        <v>0</v>
      </c>
      <c r="N370" s="42">
        <v>0</v>
      </c>
      <c r="O370" s="41">
        <v>0</v>
      </c>
      <c r="IV370" s="45"/>
    </row>
    <row r="371" spans="1:256" s="44" customFormat="1" ht="25.5" customHeight="1">
      <c r="A371" s="17">
        <v>758</v>
      </c>
      <c r="B371" s="16" t="s">
        <v>59</v>
      </c>
      <c r="C371" s="15">
        <f>SUM(D371:O371)</f>
        <v>0</v>
      </c>
      <c r="D371" s="42">
        <v>0</v>
      </c>
      <c r="E371" s="42">
        <v>0</v>
      </c>
      <c r="F371" s="42">
        <v>0</v>
      </c>
      <c r="G371" s="42">
        <v>0</v>
      </c>
      <c r="H371" s="42">
        <v>0</v>
      </c>
      <c r="I371" s="42">
        <v>0</v>
      </c>
      <c r="J371" s="42">
        <v>0</v>
      </c>
      <c r="K371" s="42">
        <v>0</v>
      </c>
      <c r="L371" s="42">
        <v>0</v>
      </c>
      <c r="M371" s="42">
        <v>0</v>
      </c>
      <c r="N371" s="42">
        <v>0</v>
      </c>
      <c r="O371" s="41">
        <v>0</v>
      </c>
      <c r="IV371" s="45"/>
    </row>
    <row r="372" spans="1:256" s="44" customFormat="1" ht="25.5" customHeight="1">
      <c r="A372" s="17">
        <v>759</v>
      </c>
      <c r="B372" s="16" t="s">
        <v>58</v>
      </c>
      <c r="C372" s="15">
        <f>SUM(D372:O372)</f>
        <v>0</v>
      </c>
      <c r="D372" s="42">
        <v>0</v>
      </c>
      <c r="E372" s="42">
        <v>0</v>
      </c>
      <c r="F372" s="42">
        <v>0</v>
      </c>
      <c r="G372" s="42">
        <v>0</v>
      </c>
      <c r="H372" s="42">
        <v>0</v>
      </c>
      <c r="I372" s="42">
        <v>0</v>
      </c>
      <c r="J372" s="42">
        <v>0</v>
      </c>
      <c r="K372" s="42">
        <v>0</v>
      </c>
      <c r="L372" s="42">
        <v>0</v>
      </c>
      <c r="M372" s="42">
        <v>0</v>
      </c>
      <c r="N372" s="42">
        <v>0</v>
      </c>
      <c r="O372" s="41">
        <v>0</v>
      </c>
      <c r="IV372" s="45"/>
    </row>
    <row r="373" spans="1:256" s="44" customFormat="1" ht="25.5" customHeight="1">
      <c r="A373" s="26">
        <v>7600</v>
      </c>
      <c r="B373" s="25" t="s">
        <v>57</v>
      </c>
      <c r="C373" s="20">
        <f>SUM(D373:O373)</f>
        <v>0</v>
      </c>
      <c r="D373" s="19">
        <f>SUM(D374:D375)</f>
        <v>0</v>
      </c>
      <c r="E373" s="19">
        <f>SUM(E374:E375)</f>
        <v>0</v>
      </c>
      <c r="F373" s="19">
        <f>SUM(F374:F375)</f>
        <v>0</v>
      </c>
      <c r="G373" s="19">
        <f>SUM(G374:G375)</f>
        <v>0</v>
      </c>
      <c r="H373" s="19">
        <f>SUM(H374:H375)</f>
        <v>0</v>
      </c>
      <c r="I373" s="19">
        <f>SUM(I374:I375)</f>
        <v>0</v>
      </c>
      <c r="J373" s="19">
        <f>SUM(J374:J375)</f>
        <v>0</v>
      </c>
      <c r="K373" s="19">
        <f>SUM(K374:K375)</f>
        <v>0</v>
      </c>
      <c r="L373" s="19">
        <f>SUM(L374:L375)</f>
        <v>0</v>
      </c>
      <c r="M373" s="19">
        <f>SUM(M374:M375)</f>
        <v>0</v>
      </c>
      <c r="N373" s="19">
        <f>SUM(N374:N375)</f>
        <v>0</v>
      </c>
      <c r="O373" s="18">
        <f>SUM(O374:O375)</f>
        <v>0</v>
      </c>
      <c r="IV373" s="45"/>
    </row>
    <row r="374" spans="1:15" s="45" customFormat="1" ht="25.5" customHeight="1">
      <c r="A374" s="17">
        <v>761</v>
      </c>
      <c r="B374" s="16" t="s">
        <v>56</v>
      </c>
      <c r="C374" s="15">
        <f>SUM(D374:O374)</f>
        <v>0</v>
      </c>
      <c r="D374" s="42">
        <v>0</v>
      </c>
      <c r="E374" s="42">
        <v>0</v>
      </c>
      <c r="F374" s="42">
        <v>0</v>
      </c>
      <c r="G374" s="42">
        <v>0</v>
      </c>
      <c r="H374" s="42">
        <v>0</v>
      </c>
      <c r="I374" s="42">
        <v>0</v>
      </c>
      <c r="J374" s="42">
        <v>0</v>
      </c>
      <c r="K374" s="42">
        <v>0</v>
      </c>
      <c r="L374" s="42">
        <v>0</v>
      </c>
      <c r="M374" s="42">
        <v>0</v>
      </c>
      <c r="N374" s="42">
        <v>0</v>
      </c>
      <c r="O374" s="41">
        <v>0</v>
      </c>
    </row>
    <row r="375" spans="1:15" s="45" customFormat="1" ht="25.5" customHeight="1">
      <c r="A375" s="17">
        <v>762</v>
      </c>
      <c r="B375" s="16" t="s">
        <v>55</v>
      </c>
      <c r="C375" s="15">
        <f>SUM(D375:O375)</f>
        <v>0</v>
      </c>
      <c r="D375" s="42">
        <v>0</v>
      </c>
      <c r="E375" s="42">
        <v>0</v>
      </c>
      <c r="F375" s="42">
        <v>0</v>
      </c>
      <c r="G375" s="42">
        <v>0</v>
      </c>
      <c r="H375" s="42">
        <v>0</v>
      </c>
      <c r="I375" s="42">
        <v>0</v>
      </c>
      <c r="J375" s="42">
        <v>0</v>
      </c>
      <c r="K375" s="42">
        <v>0</v>
      </c>
      <c r="L375" s="42">
        <v>0</v>
      </c>
      <c r="M375" s="42">
        <v>0</v>
      </c>
      <c r="N375" s="42">
        <v>0</v>
      </c>
      <c r="O375" s="41">
        <v>0</v>
      </c>
    </row>
    <row r="376" spans="1:256" s="44" customFormat="1" ht="30">
      <c r="A376" s="26">
        <v>7900</v>
      </c>
      <c r="B376" s="25" t="s">
        <v>54</v>
      </c>
      <c r="C376" s="20">
        <f>SUM(D376:O376)</f>
        <v>707616</v>
      </c>
      <c r="D376" s="20">
        <f>SUM(D377:D379)</f>
        <v>58968</v>
      </c>
      <c r="E376" s="20">
        <f>SUM(E377:E379)</f>
        <v>58968</v>
      </c>
      <c r="F376" s="20">
        <f>SUM(F377:F379)</f>
        <v>58968</v>
      </c>
      <c r="G376" s="20">
        <f>SUM(G377:G379)</f>
        <v>58968</v>
      </c>
      <c r="H376" s="20">
        <f>SUM(H377:H379)</f>
        <v>58968</v>
      </c>
      <c r="I376" s="20">
        <f>SUM(I377:I379)</f>
        <v>58968</v>
      </c>
      <c r="J376" s="20">
        <f>SUM(J377:J379)</f>
        <v>58968</v>
      </c>
      <c r="K376" s="20">
        <f>SUM(K377:K379)</f>
        <v>58968</v>
      </c>
      <c r="L376" s="20">
        <f>SUM(L377:L379)</f>
        <v>58968</v>
      </c>
      <c r="M376" s="20">
        <f>SUM(M377:M379)</f>
        <v>58968</v>
      </c>
      <c r="N376" s="20">
        <f>SUM(N377:N379)</f>
        <v>58968</v>
      </c>
      <c r="O376" s="47">
        <f>SUM(O377:O379)</f>
        <v>58968</v>
      </c>
      <c r="IV376" s="45"/>
    </row>
    <row r="377" spans="1:256" s="44" customFormat="1" ht="25.5" customHeight="1">
      <c r="A377" s="17">
        <v>791</v>
      </c>
      <c r="B377" s="16" t="s">
        <v>53</v>
      </c>
      <c r="C377" s="15">
        <f>SUM(D377:O377)</f>
        <v>707616</v>
      </c>
      <c r="D377" s="14">
        <v>58968</v>
      </c>
      <c r="E377" s="14">
        <v>58968</v>
      </c>
      <c r="F377" s="14">
        <v>58968</v>
      </c>
      <c r="G377" s="14">
        <v>58968</v>
      </c>
      <c r="H377" s="14">
        <v>58968</v>
      </c>
      <c r="I377" s="14">
        <v>58968</v>
      </c>
      <c r="J377" s="14">
        <v>58968</v>
      </c>
      <c r="K377" s="14">
        <v>58968</v>
      </c>
      <c r="L377" s="14">
        <v>58968</v>
      </c>
      <c r="M377" s="14">
        <v>58968</v>
      </c>
      <c r="N377" s="14">
        <v>58968</v>
      </c>
      <c r="O377" s="14">
        <v>58968</v>
      </c>
      <c r="IV377" s="45"/>
    </row>
    <row r="378" spans="1:256" s="44" customFormat="1" ht="25.5" customHeight="1">
      <c r="A378" s="17">
        <v>792</v>
      </c>
      <c r="B378" s="16" t="s">
        <v>52</v>
      </c>
      <c r="C378" s="15">
        <f>SUM(D378:O378)</f>
        <v>0</v>
      </c>
      <c r="D378" s="14">
        <v>0</v>
      </c>
      <c r="E378" s="14">
        <v>0</v>
      </c>
      <c r="F378" s="14">
        <v>0</v>
      </c>
      <c r="G378" s="14">
        <v>0</v>
      </c>
      <c r="H378" s="14">
        <v>0</v>
      </c>
      <c r="I378" s="14">
        <v>0</v>
      </c>
      <c r="J378" s="14">
        <v>0</v>
      </c>
      <c r="K378" s="14">
        <v>0</v>
      </c>
      <c r="L378" s="14">
        <v>0</v>
      </c>
      <c r="M378" s="14">
        <v>0</v>
      </c>
      <c r="N378" s="14">
        <v>0</v>
      </c>
      <c r="O378" s="13">
        <v>0</v>
      </c>
      <c r="IV378" s="45"/>
    </row>
    <row r="379" spans="1:256" s="44" customFormat="1" ht="25.5" customHeight="1">
      <c r="A379" s="17">
        <v>799</v>
      </c>
      <c r="B379" s="16" t="s">
        <v>51</v>
      </c>
      <c r="C379" s="15">
        <f>SUM(D379:O379)</f>
        <v>0</v>
      </c>
      <c r="D379" s="14">
        <v>0</v>
      </c>
      <c r="E379" s="14">
        <v>0</v>
      </c>
      <c r="F379" s="14">
        <v>0</v>
      </c>
      <c r="G379" s="14">
        <v>0</v>
      </c>
      <c r="H379" s="14">
        <v>0</v>
      </c>
      <c r="I379" s="14">
        <v>0</v>
      </c>
      <c r="J379" s="14">
        <v>0</v>
      </c>
      <c r="K379" s="14">
        <v>0</v>
      </c>
      <c r="L379" s="14">
        <v>0</v>
      </c>
      <c r="M379" s="14">
        <v>0</v>
      </c>
      <c r="N379" s="14">
        <v>0</v>
      </c>
      <c r="O379" s="13">
        <v>0</v>
      </c>
      <c r="IV379" s="45"/>
    </row>
    <row r="380" spans="1:256" s="46" customFormat="1" ht="25.5" customHeight="1">
      <c r="A380" s="39">
        <v>8000</v>
      </c>
      <c r="B380" s="38" t="s">
        <v>50</v>
      </c>
      <c r="C380" s="37">
        <f>SUM(D380:O380)</f>
        <v>1095000</v>
      </c>
      <c r="D380" s="36">
        <f>D381+D388+D394</f>
        <v>45000</v>
      </c>
      <c r="E380" s="36">
        <f>E381+E388+E394</f>
        <v>45000</v>
      </c>
      <c r="F380" s="36">
        <f>F381+F388+F394</f>
        <v>45000</v>
      </c>
      <c r="G380" s="36">
        <f>G381+G388+G394</f>
        <v>45000</v>
      </c>
      <c r="H380" s="36">
        <f>H381+H388+H394</f>
        <v>45000</v>
      </c>
      <c r="I380" s="36">
        <f>I381+I388+I394</f>
        <v>145000</v>
      </c>
      <c r="J380" s="36">
        <f>J381+J388+J394</f>
        <v>145000</v>
      </c>
      <c r="K380" s="36">
        <f>K381+K388+K394</f>
        <v>145000</v>
      </c>
      <c r="L380" s="36">
        <f>L381+L388+L394</f>
        <v>145000</v>
      </c>
      <c r="M380" s="36">
        <f>M381+M388+M394</f>
        <v>145000</v>
      </c>
      <c r="N380" s="36">
        <f>N381+N388+N394</f>
        <v>145000</v>
      </c>
      <c r="O380" s="35">
        <f>O381+O388+O394</f>
        <v>0</v>
      </c>
      <c r="IV380" s="45"/>
    </row>
    <row r="381" spans="1:256" s="44" customFormat="1" ht="25.5" customHeight="1">
      <c r="A381" s="26">
        <v>8100</v>
      </c>
      <c r="B381" s="25" t="s">
        <v>49</v>
      </c>
      <c r="C381" s="20">
        <f>SUM(D381:O381)</f>
        <v>0</v>
      </c>
      <c r="D381" s="19">
        <f>SUM(D382:D387)</f>
        <v>0</v>
      </c>
      <c r="E381" s="19">
        <f>SUM(E382:E387)</f>
        <v>0</v>
      </c>
      <c r="F381" s="19">
        <f>SUM(F382:F387)</f>
        <v>0</v>
      </c>
      <c r="G381" s="19">
        <f>SUM(G382:G387)</f>
        <v>0</v>
      </c>
      <c r="H381" s="19">
        <f>SUM(H382:H387)</f>
        <v>0</v>
      </c>
      <c r="I381" s="19">
        <f>SUM(I382:I387)</f>
        <v>0</v>
      </c>
      <c r="J381" s="19">
        <f>SUM(J382:J387)</f>
        <v>0</v>
      </c>
      <c r="K381" s="19">
        <f>SUM(K382:K387)</f>
        <v>0</v>
      </c>
      <c r="L381" s="19">
        <f>SUM(L382:L387)</f>
        <v>0</v>
      </c>
      <c r="M381" s="19">
        <f>SUM(M382:M387)</f>
        <v>0</v>
      </c>
      <c r="N381" s="19">
        <f>SUM(N382:N387)</f>
        <v>0</v>
      </c>
      <c r="O381" s="18">
        <f>SUM(O382:O387)</f>
        <v>0</v>
      </c>
      <c r="IV381" s="45"/>
    </row>
    <row r="382" spans="1:256" s="44" customFormat="1" ht="25.5" customHeight="1">
      <c r="A382" s="17">
        <v>811</v>
      </c>
      <c r="B382" s="16" t="s">
        <v>48</v>
      </c>
      <c r="C382" s="15">
        <f>SUM(D382:O382)</f>
        <v>0</v>
      </c>
      <c r="D382" s="42">
        <v>0</v>
      </c>
      <c r="E382" s="42">
        <v>0</v>
      </c>
      <c r="F382" s="42">
        <v>0</v>
      </c>
      <c r="G382" s="42">
        <v>0</v>
      </c>
      <c r="H382" s="42">
        <v>0</v>
      </c>
      <c r="I382" s="42">
        <v>0</v>
      </c>
      <c r="J382" s="42">
        <v>0</v>
      </c>
      <c r="K382" s="42">
        <v>0</v>
      </c>
      <c r="L382" s="42">
        <v>0</v>
      </c>
      <c r="M382" s="42">
        <v>0</v>
      </c>
      <c r="N382" s="42">
        <v>0</v>
      </c>
      <c r="O382" s="41">
        <v>0</v>
      </c>
      <c r="IV382" s="45"/>
    </row>
    <row r="383" spans="1:256" s="44" customFormat="1" ht="25.5" customHeight="1">
      <c r="A383" s="17">
        <v>812</v>
      </c>
      <c r="B383" s="16" t="s">
        <v>47</v>
      </c>
      <c r="C383" s="15">
        <f>SUM(D383:O383)</f>
        <v>0</v>
      </c>
      <c r="D383" s="42">
        <v>0</v>
      </c>
      <c r="E383" s="42">
        <v>0</v>
      </c>
      <c r="F383" s="42">
        <v>0</v>
      </c>
      <c r="G383" s="42">
        <v>0</v>
      </c>
      <c r="H383" s="42">
        <v>0</v>
      </c>
      <c r="I383" s="42">
        <v>0</v>
      </c>
      <c r="J383" s="42">
        <v>0</v>
      </c>
      <c r="K383" s="42">
        <v>0</v>
      </c>
      <c r="L383" s="42">
        <v>0</v>
      </c>
      <c r="M383" s="42">
        <v>0</v>
      </c>
      <c r="N383" s="42">
        <v>0</v>
      </c>
      <c r="O383" s="41">
        <v>0</v>
      </c>
      <c r="IV383" s="45"/>
    </row>
    <row r="384" spans="1:256" s="44" customFormat="1" ht="25.5" customHeight="1">
      <c r="A384" s="17">
        <v>813</v>
      </c>
      <c r="B384" s="16" t="s">
        <v>46</v>
      </c>
      <c r="C384" s="15">
        <f>SUM(D384:O384)</f>
        <v>0</v>
      </c>
      <c r="D384" s="42">
        <v>0</v>
      </c>
      <c r="E384" s="42">
        <v>0</v>
      </c>
      <c r="F384" s="42">
        <v>0</v>
      </c>
      <c r="G384" s="42">
        <v>0</v>
      </c>
      <c r="H384" s="42">
        <v>0</v>
      </c>
      <c r="I384" s="42">
        <v>0</v>
      </c>
      <c r="J384" s="42">
        <v>0</v>
      </c>
      <c r="K384" s="42">
        <v>0</v>
      </c>
      <c r="L384" s="42">
        <v>0</v>
      </c>
      <c r="M384" s="42">
        <v>0</v>
      </c>
      <c r="N384" s="42">
        <v>0</v>
      </c>
      <c r="O384" s="41">
        <v>0</v>
      </c>
      <c r="IV384" s="45"/>
    </row>
    <row r="385" spans="1:256" s="44" customFormat="1" ht="27.75" customHeight="1">
      <c r="A385" s="17">
        <v>814</v>
      </c>
      <c r="B385" s="16" t="s">
        <v>45</v>
      </c>
      <c r="C385" s="15">
        <f>SUM(D385:O385)</f>
        <v>0</v>
      </c>
      <c r="D385" s="42">
        <v>0</v>
      </c>
      <c r="E385" s="42">
        <v>0</v>
      </c>
      <c r="F385" s="42">
        <v>0</v>
      </c>
      <c r="G385" s="42">
        <v>0</v>
      </c>
      <c r="H385" s="42">
        <v>0</v>
      </c>
      <c r="I385" s="42">
        <v>0</v>
      </c>
      <c r="J385" s="42">
        <v>0</v>
      </c>
      <c r="K385" s="42">
        <v>0</v>
      </c>
      <c r="L385" s="42">
        <v>0</v>
      </c>
      <c r="M385" s="42">
        <v>0</v>
      </c>
      <c r="N385" s="42">
        <v>0</v>
      </c>
      <c r="O385" s="41">
        <v>0</v>
      </c>
      <c r="IV385" s="45"/>
    </row>
    <row r="386" spans="1:256" s="44" customFormat="1" ht="25.5" customHeight="1">
      <c r="A386" s="17">
        <v>815</v>
      </c>
      <c r="B386" s="16" t="s">
        <v>44</v>
      </c>
      <c r="C386" s="15">
        <f>SUM(D386:O386)</f>
        <v>0</v>
      </c>
      <c r="D386" s="42">
        <v>0</v>
      </c>
      <c r="E386" s="42">
        <v>0</v>
      </c>
      <c r="F386" s="42">
        <v>0</v>
      </c>
      <c r="G386" s="42">
        <v>0</v>
      </c>
      <c r="H386" s="42">
        <v>0</v>
      </c>
      <c r="I386" s="42">
        <v>0</v>
      </c>
      <c r="J386" s="42">
        <v>0</v>
      </c>
      <c r="K386" s="42">
        <v>0</v>
      </c>
      <c r="L386" s="42">
        <v>0</v>
      </c>
      <c r="M386" s="42">
        <v>0</v>
      </c>
      <c r="N386" s="42">
        <v>0</v>
      </c>
      <c r="O386" s="41">
        <v>0</v>
      </c>
      <c r="IV386" s="45"/>
    </row>
    <row r="387" spans="1:256" s="44" customFormat="1" ht="25.5" customHeight="1">
      <c r="A387" s="17">
        <v>816</v>
      </c>
      <c r="B387" s="16" t="s">
        <v>43</v>
      </c>
      <c r="C387" s="15">
        <f>SUM(D387:O387)</f>
        <v>0</v>
      </c>
      <c r="D387" s="42">
        <v>0</v>
      </c>
      <c r="E387" s="42">
        <v>0</v>
      </c>
      <c r="F387" s="42">
        <v>0</v>
      </c>
      <c r="G387" s="42">
        <v>0</v>
      </c>
      <c r="H387" s="42">
        <v>0</v>
      </c>
      <c r="I387" s="42">
        <v>0</v>
      </c>
      <c r="J387" s="42">
        <v>0</v>
      </c>
      <c r="K387" s="42">
        <v>0</v>
      </c>
      <c r="L387" s="42">
        <v>0</v>
      </c>
      <c r="M387" s="42">
        <v>0</v>
      </c>
      <c r="N387" s="42">
        <v>0</v>
      </c>
      <c r="O387" s="41">
        <v>0</v>
      </c>
      <c r="IV387" s="45"/>
    </row>
    <row r="388" spans="1:256" s="44" customFormat="1" ht="25.5" customHeight="1">
      <c r="A388" s="26">
        <v>8300</v>
      </c>
      <c r="B388" s="25" t="s">
        <v>42</v>
      </c>
      <c r="C388" s="20">
        <f>SUM(D388:O388)</f>
        <v>0</v>
      </c>
      <c r="D388" s="19">
        <f>SUM(D389:D393)</f>
        <v>0</v>
      </c>
      <c r="E388" s="19">
        <f>SUM(E389:E393)</f>
        <v>0</v>
      </c>
      <c r="F388" s="19">
        <f>SUM(F389:F393)</f>
        <v>0</v>
      </c>
      <c r="G388" s="19">
        <f>SUM(G389:G393)</f>
        <v>0</v>
      </c>
      <c r="H388" s="19">
        <f>SUM(H389:H393)</f>
        <v>0</v>
      </c>
      <c r="I388" s="19">
        <f>SUM(I389:I393)</f>
        <v>0</v>
      </c>
      <c r="J388" s="19">
        <f>SUM(J389:J393)</f>
        <v>0</v>
      </c>
      <c r="K388" s="19">
        <f>SUM(K389:K393)</f>
        <v>0</v>
      </c>
      <c r="L388" s="19">
        <f>SUM(L389:L393)</f>
        <v>0</v>
      </c>
      <c r="M388" s="19">
        <f>SUM(M389:M393)</f>
        <v>0</v>
      </c>
      <c r="N388" s="19">
        <f>SUM(N389:N393)</f>
        <v>0</v>
      </c>
      <c r="O388" s="18">
        <f>SUM(O389:O393)</f>
        <v>0</v>
      </c>
      <c r="IV388" s="45"/>
    </row>
    <row r="389" spans="1:256" s="44" customFormat="1" ht="25.5" customHeight="1">
      <c r="A389" s="17">
        <v>831</v>
      </c>
      <c r="B389" s="16" t="s">
        <v>41</v>
      </c>
      <c r="C389" s="15">
        <f>SUM(D389:O389)</f>
        <v>0</v>
      </c>
      <c r="D389" s="42">
        <v>0</v>
      </c>
      <c r="E389" s="42">
        <v>0</v>
      </c>
      <c r="F389" s="42">
        <v>0</v>
      </c>
      <c r="G389" s="42">
        <v>0</v>
      </c>
      <c r="H389" s="42">
        <v>0</v>
      </c>
      <c r="I389" s="42">
        <v>0</v>
      </c>
      <c r="J389" s="42">
        <v>0</v>
      </c>
      <c r="K389" s="42">
        <v>0</v>
      </c>
      <c r="L389" s="42">
        <v>0</v>
      </c>
      <c r="M389" s="42">
        <v>0</v>
      </c>
      <c r="N389" s="42">
        <v>0</v>
      </c>
      <c r="O389" s="41">
        <v>0</v>
      </c>
      <c r="IV389" s="45"/>
    </row>
    <row r="390" spans="1:256" s="44" customFormat="1" ht="25.5" customHeight="1">
      <c r="A390" s="17">
        <v>832</v>
      </c>
      <c r="B390" s="16" t="s">
        <v>40</v>
      </c>
      <c r="C390" s="15">
        <f>SUM(D390:O390)</f>
        <v>0</v>
      </c>
      <c r="D390" s="42">
        <v>0</v>
      </c>
      <c r="E390" s="42">
        <v>0</v>
      </c>
      <c r="F390" s="42">
        <v>0</v>
      </c>
      <c r="G390" s="42">
        <v>0</v>
      </c>
      <c r="H390" s="42">
        <v>0</v>
      </c>
      <c r="I390" s="42">
        <v>0</v>
      </c>
      <c r="J390" s="42">
        <v>0</v>
      </c>
      <c r="K390" s="42">
        <v>0</v>
      </c>
      <c r="L390" s="42">
        <v>0</v>
      </c>
      <c r="M390" s="42">
        <v>0</v>
      </c>
      <c r="N390" s="42">
        <v>0</v>
      </c>
      <c r="O390" s="41">
        <v>0</v>
      </c>
      <c r="IV390" s="45"/>
    </row>
    <row r="391" spans="1:256" s="44" customFormat="1" ht="25.5" customHeight="1">
      <c r="A391" s="17">
        <v>833</v>
      </c>
      <c r="B391" s="16" t="s">
        <v>39</v>
      </c>
      <c r="C391" s="15">
        <f>SUM(D391:O391)</f>
        <v>0</v>
      </c>
      <c r="D391" s="42">
        <v>0</v>
      </c>
      <c r="E391" s="42">
        <v>0</v>
      </c>
      <c r="F391" s="42">
        <v>0</v>
      </c>
      <c r="G391" s="42">
        <v>0</v>
      </c>
      <c r="H391" s="42">
        <v>0</v>
      </c>
      <c r="I391" s="42">
        <v>0</v>
      </c>
      <c r="J391" s="42">
        <v>0</v>
      </c>
      <c r="K391" s="42">
        <v>0</v>
      </c>
      <c r="L391" s="42">
        <v>0</v>
      </c>
      <c r="M391" s="42">
        <v>0</v>
      </c>
      <c r="N391" s="42">
        <v>0</v>
      </c>
      <c r="O391" s="41">
        <v>0</v>
      </c>
      <c r="IV391" s="45"/>
    </row>
    <row r="392" spans="1:256" s="12" customFormat="1" ht="34.5" customHeight="1">
      <c r="A392" s="17">
        <v>834</v>
      </c>
      <c r="B392" s="16" t="s">
        <v>38</v>
      </c>
      <c r="C392" s="15">
        <f>SUM(D392:O392)</f>
        <v>0</v>
      </c>
      <c r="D392" s="42">
        <v>0</v>
      </c>
      <c r="E392" s="42">
        <v>0</v>
      </c>
      <c r="F392" s="42">
        <v>0</v>
      </c>
      <c r="G392" s="42">
        <v>0</v>
      </c>
      <c r="H392" s="42">
        <v>0</v>
      </c>
      <c r="I392" s="42">
        <v>0</v>
      </c>
      <c r="J392" s="42">
        <v>0</v>
      </c>
      <c r="K392" s="42">
        <v>0</v>
      </c>
      <c r="L392" s="42">
        <v>0</v>
      </c>
      <c r="M392" s="42">
        <v>0</v>
      </c>
      <c r="N392" s="42">
        <v>0</v>
      </c>
      <c r="O392" s="41">
        <v>0</v>
      </c>
      <c r="IV392" s="1"/>
    </row>
    <row r="393" spans="1:256" s="12" customFormat="1" ht="33" customHeight="1">
      <c r="A393" s="43">
        <v>835</v>
      </c>
      <c r="B393" s="16" t="s">
        <v>37</v>
      </c>
      <c r="C393" s="15">
        <f>SUM(D393:O393)</f>
        <v>0</v>
      </c>
      <c r="D393" s="42">
        <v>0</v>
      </c>
      <c r="E393" s="42">
        <v>0</v>
      </c>
      <c r="F393" s="42">
        <v>0</v>
      </c>
      <c r="G393" s="42">
        <v>0</v>
      </c>
      <c r="H393" s="42">
        <v>0</v>
      </c>
      <c r="I393" s="42">
        <v>0</v>
      </c>
      <c r="J393" s="42">
        <v>0</v>
      </c>
      <c r="K393" s="42">
        <v>0</v>
      </c>
      <c r="L393" s="42">
        <v>0</v>
      </c>
      <c r="M393" s="42">
        <v>0</v>
      </c>
      <c r="N393" s="42">
        <v>0</v>
      </c>
      <c r="O393" s="41">
        <v>0</v>
      </c>
      <c r="IV393" s="1"/>
    </row>
    <row r="394" spans="1:256" s="12" customFormat="1" ht="25.5" customHeight="1">
      <c r="A394" s="26">
        <v>8500</v>
      </c>
      <c r="B394" s="25" t="s">
        <v>36</v>
      </c>
      <c r="C394" s="20">
        <f>SUM(D394:O394)</f>
        <v>1095000</v>
      </c>
      <c r="D394" s="19">
        <f>SUM(D395:D397)</f>
        <v>45000</v>
      </c>
      <c r="E394" s="19">
        <f>SUM(E395:E397)</f>
        <v>45000</v>
      </c>
      <c r="F394" s="19">
        <f>SUM(F395:F397)</f>
        <v>45000</v>
      </c>
      <c r="G394" s="19">
        <f>SUM(G395:G397)</f>
        <v>45000</v>
      </c>
      <c r="H394" s="19">
        <f>SUM(H395:H397)</f>
        <v>45000</v>
      </c>
      <c r="I394" s="19">
        <f>SUM(I395:I397)</f>
        <v>145000</v>
      </c>
      <c r="J394" s="19">
        <f>SUM(J395:J397)</f>
        <v>145000</v>
      </c>
      <c r="K394" s="19">
        <f>SUM(K395:K397)</f>
        <v>145000</v>
      </c>
      <c r="L394" s="19">
        <f>SUM(L395:L397)</f>
        <v>145000</v>
      </c>
      <c r="M394" s="19">
        <f>SUM(M395:M397)</f>
        <v>145000</v>
      </c>
      <c r="N394" s="19">
        <f>SUM(N395:N397)</f>
        <v>145000</v>
      </c>
      <c r="O394" s="18">
        <f>SUM(O395:O397)</f>
        <v>0</v>
      </c>
      <c r="IV394" s="1"/>
    </row>
    <row r="395" spans="1:256" s="40" customFormat="1" ht="25.5" customHeight="1">
      <c r="A395" s="43">
        <v>851</v>
      </c>
      <c r="B395" s="16" t="s">
        <v>35</v>
      </c>
      <c r="C395" s="15">
        <f>SUM(D395:O395)</f>
        <v>0</v>
      </c>
      <c r="D395" s="42">
        <v>0</v>
      </c>
      <c r="E395" s="42">
        <v>0</v>
      </c>
      <c r="F395" s="42">
        <v>0</v>
      </c>
      <c r="G395" s="42">
        <v>0</v>
      </c>
      <c r="H395" s="42">
        <v>0</v>
      </c>
      <c r="I395" s="42">
        <v>0</v>
      </c>
      <c r="J395" s="42">
        <v>0</v>
      </c>
      <c r="K395" s="42">
        <v>0</v>
      </c>
      <c r="L395" s="42">
        <v>0</v>
      </c>
      <c r="M395" s="42">
        <v>0</v>
      </c>
      <c r="N395" s="42">
        <v>0</v>
      </c>
      <c r="O395" s="41">
        <v>0</v>
      </c>
      <c r="IV395" s="3"/>
    </row>
    <row r="396" spans="1:256" s="40" customFormat="1" ht="25.5" customHeight="1">
      <c r="A396" s="43">
        <v>852</v>
      </c>
      <c r="B396" s="16" t="s">
        <v>34</v>
      </c>
      <c r="C396" s="15">
        <f>SUM(D396:O396)</f>
        <v>0</v>
      </c>
      <c r="D396" s="42">
        <v>0</v>
      </c>
      <c r="E396" s="42">
        <v>0</v>
      </c>
      <c r="F396" s="42">
        <v>0</v>
      </c>
      <c r="G396" s="42">
        <v>0</v>
      </c>
      <c r="H396" s="42">
        <v>0</v>
      </c>
      <c r="I396" s="42">
        <v>0</v>
      </c>
      <c r="J396" s="42">
        <v>0</v>
      </c>
      <c r="K396" s="42">
        <v>0</v>
      </c>
      <c r="L396" s="42">
        <v>0</v>
      </c>
      <c r="M396" s="42">
        <v>0</v>
      </c>
      <c r="N396" s="42">
        <v>0</v>
      </c>
      <c r="O396" s="41">
        <v>0</v>
      </c>
      <c r="IV396" s="3"/>
    </row>
    <row r="397" spans="1:256" s="40" customFormat="1" ht="25.5" customHeight="1">
      <c r="A397" s="43">
        <v>853</v>
      </c>
      <c r="B397" s="16" t="s">
        <v>33</v>
      </c>
      <c r="C397" s="15">
        <f>SUM(D397:O397)</f>
        <v>1095000</v>
      </c>
      <c r="D397" s="42">
        <f>10000+35000</f>
        <v>45000</v>
      </c>
      <c r="E397" s="42">
        <f>10000+35000</f>
        <v>45000</v>
      </c>
      <c r="F397" s="42">
        <f>10000+35000</f>
        <v>45000</v>
      </c>
      <c r="G397" s="42">
        <f>10000+35000</f>
        <v>45000</v>
      </c>
      <c r="H397" s="42">
        <f>10000+35000</f>
        <v>45000</v>
      </c>
      <c r="I397" s="42">
        <f>100000+10000+35000</f>
        <v>145000</v>
      </c>
      <c r="J397" s="42">
        <f>100000+10000+35000</f>
        <v>145000</v>
      </c>
      <c r="K397" s="42">
        <f>100000+10000+35000</f>
        <v>145000</v>
      </c>
      <c r="L397" s="42">
        <f>100000+10000+35000</f>
        <v>145000</v>
      </c>
      <c r="M397" s="42">
        <f>100000+10000+35000</f>
        <v>145000</v>
      </c>
      <c r="N397" s="42">
        <f>100000+10000+35000</f>
        <v>145000</v>
      </c>
      <c r="O397" s="41">
        <v>0</v>
      </c>
      <c r="IV397" s="3"/>
    </row>
    <row r="398" spans="1:256" s="34" customFormat="1" ht="25.5" customHeight="1">
      <c r="A398" s="39">
        <v>9000</v>
      </c>
      <c r="B398" s="38" t="s">
        <v>32</v>
      </c>
      <c r="C398" s="37">
        <f>SUM(D398:O398)</f>
        <v>2650015.23</v>
      </c>
      <c r="D398" s="36">
        <f>D399+D408+D417+D420+D423+D425+D428</f>
        <v>218922</v>
      </c>
      <c r="E398" s="36">
        <f>E399+E408+E417+E420+E423+E425+E428</f>
        <v>225599.96000000002</v>
      </c>
      <c r="F398" s="36">
        <f>F399+F408+F417+F420+F423+F425+F428</f>
        <v>227309.34</v>
      </c>
      <c r="G398" s="36">
        <f>G399+G408+G417+G420+G423+G425+G428</f>
        <v>217007.51</v>
      </c>
      <c r="H398" s="36">
        <f>H399+H408+H417+H420+H423+H425+H428</f>
        <v>221110</v>
      </c>
      <c r="I398" s="36">
        <f>I399+I408+I417+I420+I423+I425+I428</f>
        <v>227468.88</v>
      </c>
      <c r="J398" s="36">
        <f>J399+J408+J417+J420+J423+J425+J428</f>
        <v>215093</v>
      </c>
      <c r="K398" s="36">
        <f>K399+K408+K417+K420+K423+K425+K428</f>
        <v>221360.71000000002</v>
      </c>
      <c r="L398" s="36">
        <f>L399+L408+L417+L420+L423+L425+L428</f>
        <v>222933.33000000002</v>
      </c>
      <c r="M398" s="36">
        <f>M399+M408+M417+M420+M423+M425+M428</f>
        <v>215434.88</v>
      </c>
      <c r="N398" s="36">
        <f>N399+N408+N417+N420+N423+N425+N428</f>
        <v>219241.08000000002</v>
      </c>
      <c r="O398" s="35">
        <f>O399+O408+O417+O420+O423+O425+O428</f>
        <v>218534.53999999998</v>
      </c>
      <c r="IV398" s="3"/>
    </row>
    <row r="399" spans="1:256" s="12" customFormat="1" ht="25.5" customHeight="1">
      <c r="A399" s="22">
        <v>9100</v>
      </c>
      <c r="B399" s="21" t="s">
        <v>31</v>
      </c>
      <c r="C399" s="20">
        <f>SUM(D399:O399)</f>
        <v>1800000</v>
      </c>
      <c r="D399" s="19">
        <f>SUM(D400:D407)</f>
        <v>150000</v>
      </c>
      <c r="E399" s="19">
        <f>SUM(E400:E407)</f>
        <v>150000</v>
      </c>
      <c r="F399" s="19">
        <f>SUM(F400:F407)</f>
        <v>150000</v>
      </c>
      <c r="G399" s="19">
        <f>SUM(G400:G407)</f>
        <v>150000</v>
      </c>
      <c r="H399" s="19">
        <f>SUM(H400:H407)</f>
        <v>150000</v>
      </c>
      <c r="I399" s="19">
        <f>SUM(I400:I407)</f>
        <v>150000</v>
      </c>
      <c r="J399" s="19">
        <f>SUM(J400:J407)</f>
        <v>150000</v>
      </c>
      <c r="K399" s="19">
        <f>SUM(K400:K407)</f>
        <v>150000</v>
      </c>
      <c r="L399" s="19">
        <f>SUM(L400:L407)</f>
        <v>150000</v>
      </c>
      <c r="M399" s="19">
        <f>SUM(M400:M407)</f>
        <v>150000</v>
      </c>
      <c r="N399" s="19">
        <f>SUM(N400:N407)</f>
        <v>150000</v>
      </c>
      <c r="O399" s="18">
        <f>SUM(O400:O407)</f>
        <v>150000</v>
      </c>
      <c r="IV399" s="1"/>
    </row>
    <row r="400" spans="1:256" s="12" customFormat="1" ht="25.5" customHeight="1">
      <c r="A400" s="17">
        <v>911</v>
      </c>
      <c r="B400" s="16" t="s">
        <v>30</v>
      </c>
      <c r="C400" s="15">
        <f>SUM(D400:O400)</f>
        <v>1800000</v>
      </c>
      <c r="D400" s="14">
        <v>150000</v>
      </c>
      <c r="E400" s="14">
        <v>150000</v>
      </c>
      <c r="F400" s="14">
        <v>150000</v>
      </c>
      <c r="G400" s="14">
        <v>150000</v>
      </c>
      <c r="H400" s="14">
        <v>150000</v>
      </c>
      <c r="I400" s="14">
        <v>150000</v>
      </c>
      <c r="J400" s="14">
        <v>150000</v>
      </c>
      <c r="K400" s="14">
        <v>150000</v>
      </c>
      <c r="L400" s="14">
        <v>150000</v>
      </c>
      <c r="M400" s="14">
        <v>150000</v>
      </c>
      <c r="N400" s="14">
        <v>150000</v>
      </c>
      <c r="O400" s="14">
        <v>150000</v>
      </c>
      <c r="IV400" s="1"/>
    </row>
    <row r="401" spans="1:256" s="12" customFormat="1" ht="25.5" customHeight="1">
      <c r="A401" s="17">
        <v>912</v>
      </c>
      <c r="B401" s="16" t="s">
        <v>29</v>
      </c>
      <c r="C401" s="15">
        <f>SUM(D401:O401)</f>
        <v>0</v>
      </c>
      <c r="D401" s="14">
        <v>0</v>
      </c>
      <c r="E401" s="14">
        <v>0</v>
      </c>
      <c r="F401" s="14">
        <v>0</v>
      </c>
      <c r="G401" s="14">
        <v>0</v>
      </c>
      <c r="H401" s="14">
        <v>0</v>
      </c>
      <c r="I401" s="14">
        <v>0</v>
      </c>
      <c r="J401" s="14">
        <v>0</v>
      </c>
      <c r="K401" s="14">
        <v>0</v>
      </c>
      <c r="L401" s="14">
        <v>0</v>
      </c>
      <c r="M401" s="14">
        <v>0</v>
      </c>
      <c r="N401" s="14">
        <v>0</v>
      </c>
      <c r="O401" s="13">
        <v>0</v>
      </c>
      <c r="IV401" s="1"/>
    </row>
    <row r="402" spans="1:256" s="12" customFormat="1" ht="25.5" customHeight="1">
      <c r="A402" s="17">
        <v>913</v>
      </c>
      <c r="B402" s="16" t="s">
        <v>28</v>
      </c>
      <c r="C402" s="15">
        <f>SUM(D402:O402)</f>
        <v>0</v>
      </c>
      <c r="D402" s="14">
        <v>0</v>
      </c>
      <c r="E402" s="14">
        <v>0</v>
      </c>
      <c r="F402" s="14">
        <v>0</v>
      </c>
      <c r="G402" s="14">
        <v>0</v>
      </c>
      <c r="H402" s="14">
        <v>0</v>
      </c>
      <c r="I402" s="14">
        <v>0</v>
      </c>
      <c r="J402" s="14">
        <v>0</v>
      </c>
      <c r="K402" s="14">
        <v>0</v>
      </c>
      <c r="L402" s="14">
        <v>0</v>
      </c>
      <c r="M402" s="14">
        <v>0</v>
      </c>
      <c r="N402" s="14">
        <v>0</v>
      </c>
      <c r="O402" s="13">
        <v>0</v>
      </c>
      <c r="IV402" s="1"/>
    </row>
    <row r="403" spans="1:256" s="12" customFormat="1" ht="25.5" customHeight="1">
      <c r="A403" s="17">
        <v>914</v>
      </c>
      <c r="B403" s="16" t="s">
        <v>27</v>
      </c>
      <c r="C403" s="15">
        <f>SUM(D403:O403)</f>
        <v>0</v>
      </c>
      <c r="D403" s="14">
        <v>0</v>
      </c>
      <c r="E403" s="14">
        <v>0</v>
      </c>
      <c r="F403" s="14">
        <v>0</v>
      </c>
      <c r="G403" s="14">
        <v>0</v>
      </c>
      <c r="H403" s="14">
        <v>0</v>
      </c>
      <c r="I403" s="14">
        <v>0</v>
      </c>
      <c r="J403" s="14">
        <v>0</v>
      </c>
      <c r="K403" s="14">
        <v>0</v>
      </c>
      <c r="L403" s="14">
        <v>0</v>
      </c>
      <c r="M403" s="14">
        <v>0</v>
      </c>
      <c r="N403" s="14">
        <v>0</v>
      </c>
      <c r="O403" s="13">
        <v>0</v>
      </c>
      <c r="IV403" s="1"/>
    </row>
    <row r="404" spans="1:256" s="12" customFormat="1" ht="25.5">
      <c r="A404" s="17">
        <v>915</v>
      </c>
      <c r="B404" s="16" t="s">
        <v>26</v>
      </c>
      <c r="C404" s="15">
        <f>SUM(D404:O404)</f>
        <v>0</v>
      </c>
      <c r="D404" s="14">
        <v>0</v>
      </c>
      <c r="E404" s="14">
        <v>0</v>
      </c>
      <c r="F404" s="14">
        <v>0</v>
      </c>
      <c r="G404" s="14">
        <v>0</v>
      </c>
      <c r="H404" s="14">
        <v>0</v>
      </c>
      <c r="I404" s="14">
        <v>0</v>
      </c>
      <c r="J404" s="14">
        <v>0</v>
      </c>
      <c r="K404" s="14">
        <v>0</v>
      </c>
      <c r="L404" s="14">
        <v>0</v>
      </c>
      <c r="M404" s="14">
        <v>0</v>
      </c>
      <c r="N404" s="14">
        <v>0</v>
      </c>
      <c r="O404" s="13">
        <v>0</v>
      </c>
      <c r="IV404" s="1"/>
    </row>
    <row r="405" spans="1:256" s="12" customFormat="1" ht="25.5" customHeight="1">
      <c r="A405" s="17">
        <v>916</v>
      </c>
      <c r="B405" s="16" t="s">
        <v>25</v>
      </c>
      <c r="C405" s="15">
        <f>SUM(D405:O405)</f>
        <v>0</v>
      </c>
      <c r="D405" s="14">
        <v>0</v>
      </c>
      <c r="E405" s="14">
        <v>0</v>
      </c>
      <c r="F405" s="14">
        <v>0</v>
      </c>
      <c r="G405" s="14">
        <v>0</v>
      </c>
      <c r="H405" s="14">
        <v>0</v>
      </c>
      <c r="I405" s="14">
        <v>0</v>
      </c>
      <c r="J405" s="14">
        <v>0</v>
      </c>
      <c r="K405" s="14">
        <v>0</v>
      </c>
      <c r="L405" s="14">
        <v>0</v>
      </c>
      <c r="M405" s="14">
        <v>0</v>
      </c>
      <c r="N405" s="14">
        <v>0</v>
      </c>
      <c r="O405" s="13">
        <v>0</v>
      </c>
      <c r="IV405" s="1"/>
    </row>
    <row r="406" spans="1:256" s="12" customFormat="1" ht="25.5">
      <c r="A406" s="17">
        <v>917</v>
      </c>
      <c r="B406" s="16" t="s">
        <v>24</v>
      </c>
      <c r="C406" s="15">
        <f>SUM(D406:O406)</f>
        <v>0</v>
      </c>
      <c r="D406" s="14">
        <v>0</v>
      </c>
      <c r="E406" s="14">
        <v>0</v>
      </c>
      <c r="F406" s="14">
        <v>0</v>
      </c>
      <c r="G406" s="14">
        <v>0</v>
      </c>
      <c r="H406" s="14">
        <v>0</v>
      </c>
      <c r="I406" s="14">
        <v>0</v>
      </c>
      <c r="J406" s="14">
        <v>0</v>
      </c>
      <c r="K406" s="14">
        <v>0</v>
      </c>
      <c r="L406" s="14">
        <v>0</v>
      </c>
      <c r="M406" s="14">
        <v>0</v>
      </c>
      <c r="N406" s="14">
        <v>0</v>
      </c>
      <c r="O406" s="13">
        <v>0</v>
      </c>
      <c r="IV406" s="1"/>
    </row>
    <row r="407" spans="1:256" s="12" customFormat="1" ht="25.5" customHeight="1">
      <c r="A407" s="17">
        <v>918</v>
      </c>
      <c r="B407" s="16" t="s">
        <v>23</v>
      </c>
      <c r="C407" s="15">
        <f>SUM(D407:O407)</f>
        <v>0</v>
      </c>
      <c r="D407" s="14">
        <v>0</v>
      </c>
      <c r="E407" s="14">
        <v>0</v>
      </c>
      <c r="F407" s="14">
        <v>0</v>
      </c>
      <c r="G407" s="14">
        <v>0</v>
      </c>
      <c r="H407" s="14">
        <v>0</v>
      </c>
      <c r="I407" s="14">
        <v>0</v>
      </c>
      <c r="J407" s="14">
        <v>0</v>
      </c>
      <c r="K407" s="14">
        <v>0</v>
      </c>
      <c r="L407" s="14">
        <v>0</v>
      </c>
      <c r="M407" s="14">
        <v>0</v>
      </c>
      <c r="N407" s="14">
        <v>0</v>
      </c>
      <c r="O407" s="13">
        <v>0</v>
      </c>
      <c r="IV407" s="1"/>
    </row>
    <row r="408" spans="1:256" s="12" customFormat="1" ht="25.5" customHeight="1">
      <c r="A408" s="26">
        <v>9200</v>
      </c>
      <c r="B408" s="25" t="s">
        <v>22</v>
      </c>
      <c r="C408" s="20">
        <f>SUM(D408:O408)</f>
        <v>850015.23</v>
      </c>
      <c r="D408" s="19">
        <f>SUM(D409:D416)</f>
        <v>68922</v>
      </c>
      <c r="E408" s="19">
        <f>SUM(E409:E416)</f>
        <v>75599.96</v>
      </c>
      <c r="F408" s="19">
        <f>SUM(F409:F416)</f>
        <v>77309.34</v>
      </c>
      <c r="G408" s="19">
        <f>SUM(G409:G416)</f>
        <v>67007.51</v>
      </c>
      <c r="H408" s="19">
        <f>SUM(H409:H416)</f>
        <v>71110</v>
      </c>
      <c r="I408" s="19">
        <f>SUM(I409:I416)</f>
        <v>77468.88</v>
      </c>
      <c r="J408" s="19">
        <f>SUM(J409:J416)</f>
        <v>65093</v>
      </c>
      <c r="K408" s="19">
        <f>SUM(K409:K416)</f>
        <v>71360.71</v>
      </c>
      <c r="L408" s="19">
        <f>SUM(L409:L416)</f>
        <v>72933.33</v>
      </c>
      <c r="M408" s="19">
        <f>SUM(M409:M416)</f>
        <v>65434.88</v>
      </c>
      <c r="N408" s="19">
        <f>SUM(N409:N416)</f>
        <v>69241.08</v>
      </c>
      <c r="O408" s="18">
        <f>SUM(O409:O416)</f>
        <v>68534.54</v>
      </c>
      <c r="IV408" s="1"/>
    </row>
    <row r="409" spans="1:256" s="12" customFormat="1" ht="25.5" customHeight="1">
      <c r="A409" s="17">
        <v>921</v>
      </c>
      <c r="B409" s="16" t="s">
        <v>21</v>
      </c>
      <c r="C409" s="15">
        <f>SUM(D409:O409)</f>
        <v>850015.23</v>
      </c>
      <c r="D409" s="33">
        <v>68922</v>
      </c>
      <c r="E409" s="33">
        <v>75599.96</v>
      </c>
      <c r="F409" s="33">
        <v>77309.34</v>
      </c>
      <c r="G409" s="33">
        <v>67007.51</v>
      </c>
      <c r="H409" s="33">
        <v>71110</v>
      </c>
      <c r="I409" s="33">
        <v>77468.88</v>
      </c>
      <c r="J409" s="33">
        <v>65093</v>
      </c>
      <c r="K409" s="33">
        <v>71360.71</v>
      </c>
      <c r="L409" s="33">
        <v>72933.33</v>
      </c>
      <c r="M409" s="33">
        <v>65434.88</v>
      </c>
      <c r="N409" s="33">
        <v>69241.08</v>
      </c>
      <c r="O409" s="32">
        <v>68534.54</v>
      </c>
      <c r="IV409" s="1"/>
    </row>
    <row r="410" spans="1:256" s="12" customFormat="1" ht="25.5" customHeight="1">
      <c r="A410" s="17">
        <v>922</v>
      </c>
      <c r="B410" s="16" t="s">
        <v>20</v>
      </c>
      <c r="C410" s="15">
        <f>SUM(D410:O410)</f>
        <v>0</v>
      </c>
      <c r="D410" s="33">
        <v>0</v>
      </c>
      <c r="E410" s="33">
        <v>0</v>
      </c>
      <c r="F410" s="33">
        <v>0</v>
      </c>
      <c r="G410" s="33">
        <v>0</v>
      </c>
      <c r="H410" s="33">
        <v>0</v>
      </c>
      <c r="I410" s="33">
        <v>0</v>
      </c>
      <c r="J410" s="33">
        <v>0</v>
      </c>
      <c r="K410" s="33">
        <v>0</v>
      </c>
      <c r="L410" s="33">
        <v>0</v>
      </c>
      <c r="M410" s="33">
        <v>0</v>
      </c>
      <c r="N410" s="33">
        <v>0</v>
      </c>
      <c r="O410" s="32">
        <v>0</v>
      </c>
      <c r="IV410" s="1"/>
    </row>
    <row r="411" spans="1:255" ht="25.5" customHeight="1">
      <c r="A411" s="17">
        <v>923</v>
      </c>
      <c r="B411" s="16" t="s">
        <v>19</v>
      </c>
      <c r="C411" s="15">
        <f>SUM(D411:O411)</f>
        <v>0</v>
      </c>
      <c r="D411" s="33">
        <v>0</v>
      </c>
      <c r="E411" s="33">
        <v>0</v>
      </c>
      <c r="F411" s="33">
        <v>0</v>
      </c>
      <c r="G411" s="33">
        <v>0</v>
      </c>
      <c r="H411" s="33">
        <v>0</v>
      </c>
      <c r="I411" s="33">
        <v>0</v>
      </c>
      <c r="J411" s="33">
        <v>0</v>
      </c>
      <c r="K411" s="33">
        <v>0</v>
      </c>
      <c r="L411" s="33">
        <v>0</v>
      </c>
      <c r="M411" s="33">
        <v>0</v>
      </c>
      <c r="N411" s="33">
        <v>0</v>
      </c>
      <c r="O411" s="32">
        <v>0</v>
      </c>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row>
    <row r="412" spans="1:255" ht="25.5" customHeight="1">
      <c r="A412" s="17">
        <v>924</v>
      </c>
      <c r="B412" s="16" t="s">
        <v>18</v>
      </c>
      <c r="C412" s="15">
        <f>SUM(D412:O412)</f>
        <v>0</v>
      </c>
      <c r="D412" s="33">
        <v>0</v>
      </c>
      <c r="E412" s="33">
        <v>0</v>
      </c>
      <c r="F412" s="33">
        <v>0</v>
      </c>
      <c r="G412" s="33">
        <v>0</v>
      </c>
      <c r="H412" s="33">
        <v>0</v>
      </c>
      <c r="I412" s="33">
        <v>0</v>
      </c>
      <c r="J412" s="33">
        <v>0</v>
      </c>
      <c r="K412" s="33">
        <v>0</v>
      </c>
      <c r="L412" s="33">
        <v>0</v>
      </c>
      <c r="M412" s="33">
        <v>0</v>
      </c>
      <c r="N412" s="33">
        <v>0</v>
      </c>
      <c r="O412" s="32">
        <v>0</v>
      </c>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row>
    <row r="413" spans="1:255" ht="25.5" customHeight="1">
      <c r="A413" s="17">
        <v>925</v>
      </c>
      <c r="B413" s="16" t="s">
        <v>17</v>
      </c>
      <c r="C413" s="15">
        <f>SUM(D413:O413)</f>
        <v>0</v>
      </c>
      <c r="D413" s="33">
        <v>0</v>
      </c>
      <c r="E413" s="33">
        <v>0</v>
      </c>
      <c r="F413" s="33">
        <v>0</v>
      </c>
      <c r="G413" s="33">
        <v>0</v>
      </c>
      <c r="H413" s="33">
        <v>0</v>
      </c>
      <c r="I413" s="33">
        <v>0</v>
      </c>
      <c r="J413" s="33">
        <v>0</v>
      </c>
      <c r="K413" s="33">
        <v>0</v>
      </c>
      <c r="L413" s="33">
        <v>0</v>
      </c>
      <c r="M413" s="33">
        <v>0</v>
      </c>
      <c r="N413" s="33">
        <v>0</v>
      </c>
      <c r="O413" s="32">
        <v>0</v>
      </c>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row>
    <row r="414" spans="1:255" ht="25.5" customHeight="1">
      <c r="A414" s="17">
        <v>926</v>
      </c>
      <c r="B414" s="16" t="s">
        <v>16</v>
      </c>
      <c r="C414" s="15">
        <f>SUM(D414:O414)</f>
        <v>0</v>
      </c>
      <c r="D414" s="33">
        <v>0</v>
      </c>
      <c r="E414" s="33">
        <v>0</v>
      </c>
      <c r="F414" s="33">
        <v>0</v>
      </c>
      <c r="G414" s="33">
        <v>0</v>
      </c>
      <c r="H414" s="33">
        <v>0</v>
      </c>
      <c r="I414" s="33">
        <v>0</v>
      </c>
      <c r="J414" s="33">
        <v>0</v>
      </c>
      <c r="K414" s="33">
        <v>0</v>
      </c>
      <c r="L414" s="33">
        <v>0</v>
      </c>
      <c r="M414" s="33">
        <v>0</v>
      </c>
      <c r="N414" s="33">
        <v>0</v>
      </c>
      <c r="O414" s="32">
        <v>0</v>
      </c>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row>
    <row r="415" spans="1:255" ht="25.5" customHeight="1">
      <c r="A415" s="17">
        <v>927</v>
      </c>
      <c r="B415" s="16" t="s">
        <v>15</v>
      </c>
      <c r="C415" s="15">
        <f>SUM(D415:O415)</f>
        <v>0</v>
      </c>
      <c r="D415" s="33">
        <v>0</v>
      </c>
      <c r="E415" s="33">
        <v>0</v>
      </c>
      <c r="F415" s="33">
        <v>0</v>
      </c>
      <c r="G415" s="33">
        <v>0</v>
      </c>
      <c r="H415" s="33">
        <v>0</v>
      </c>
      <c r="I415" s="33">
        <v>0</v>
      </c>
      <c r="J415" s="33">
        <v>0</v>
      </c>
      <c r="K415" s="33">
        <v>0</v>
      </c>
      <c r="L415" s="33">
        <v>0</v>
      </c>
      <c r="M415" s="33">
        <v>0</v>
      </c>
      <c r="N415" s="33">
        <v>0</v>
      </c>
      <c r="O415" s="32">
        <v>0</v>
      </c>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row>
    <row r="416" spans="1:255" ht="25.5" customHeight="1">
      <c r="A416" s="17">
        <v>928</v>
      </c>
      <c r="B416" s="16" t="s">
        <v>14</v>
      </c>
      <c r="C416" s="15">
        <f>SUM(D416:O416)</f>
        <v>0</v>
      </c>
      <c r="D416" s="33">
        <v>0</v>
      </c>
      <c r="E416" s="33">
        <v>0</v>
      </c>
      <c r="F416" s="33">
        <v>0</v>
      </c>
      <c r="G416" s="33">
        <v>0</v>
      </c>
      <c r="H416" s="33">
        <v>0</v>
      </c>
      <c r="I416" s="33">
        <v>0</v>
      </c>
      <c r="J416" s="33">
        <v>0</v>
      </c>
      <c r="K416" s="33">
        <v>0</v>
      </c>
      <c r="L416" s="33">
        <v>0</v>
      </c>
      <c r="M416" s="33">
        <v>0</v>
      </c>
      <c r="N416" s="33">
        <v>0</v>
      </c>
      <c r="O416" s="32">
        <v>0</v>
      </c>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row>
    <row r="417" spans="1:256" s="12" customFormat="1" ht="25.5" customHeight="1">
      <c r="A417" s="26">
        <v>9300</v>
      </c>
      <c r="B417" s="25" t="s">
        <v>13</v>
      </c>
      <c r="C417" s="20">
        <f>SUM(D417:O417)</f>
        <v>0</v>
      </c>
      <c r="D417" s="19">
        <f>SUM(D418:D419)</f>
        <v>0</v>
      </c>
      <c r="E417" s="19">
        <f>SUM(E418:E419)</f>
        <v>0</v>
      </c>
      <c r="F417" s="19">
        <f>SUM(F418:F419)</f>
        <v>0</v>
      </c>
      <c r="G417" s="19">
        <f>SUM(G418:G419)</f>
        <v>0</v>
      </c>
      <c r="H417" s="19">
        <f>SUM(H418:H419)</f>
        <v>0</v>
      </c>
      <c r="I417" s="19">
        <f>SUM(I418:I419)</f>
        <v>0</v>
      </c>
      <c r="J417" s="19">
        <f>SUM(J418:J419)</f>
        <v>0</v>
      </c>
      <c r="K417" s="19">
        <f>SUM(K418:K419)</f>
        <v>0</v>
      </c>
      <c r="L417" s="19">
        <f>SUM(L418:L419)</f>
        <v>0</v>
      </c>
      <c r="M417" s="19">
        <f>SUM(M418:M419)</f>
        <v>0</v>
      </c>
      <c r="N417" s="19">
        <f>SUM(N418:N419)</f>
        <v>0</v>
      </c>
      <c r="O417" s="18">
        <f>SUM(O418:O419)</f>
        <v>0</v>
      </c>
      <c r="IV417" s="1"/>
    </row>
    <row r="418" spans="1:256" s="12" customFormat="1" ht="25.5" customHeight="1">
      <c r="A418" s="17">
        <v>931</v>
      </c>
      <c r="B418" s="16" t="s">
        <v>12</v>
      </c>
      <c r="C418" s="15">
        <f>SUM(D418:O418)</f>
        <v>0</v>
      </c>
      <c r="D418" s="14">
        <v>0</v>
      </c>
      <c r="E418" s="14">
        <v>0</v>
      </c>
      <c r="F418" s="14">
        <v>0</v>
      </c>
      <c r="G418" s="14">
        <v>0</v>
      </c>
      <c r="H418" s="14">
        <v>0</v>
      </c>
      <c r="I418" s="14">
        <v>0</v>
      </c>
      <c r="J418" s="14">
        <v>0</v>
      </c>
      <c r="K418" s="14">
        <v>0</v>
      </c>
      <c r="L418" s="14">
        <v>0</v>
      </c>
      <c r="M418" s="14">
        <v>0</v>
      </c>
      <c r="N418" s="14">
        <v>0</v>
      </c>
      <c r="O418" s="13">
        <v>0</v>
      </c>
      <c r="IV418" s="1"/>
    </row>
    <row r="419" spans="1:256" s="12" customFormat="1" ht="25.5" customHeight="1">
      <c r="A419" s="17">
        <v>932</v>
      </c>
      <c r="B419" s="16" t="s">
        <v>11</v>
      </c>
      <c r="C419" s="15">
        <f>SUM(D419:O419)</f>
        <v>0</v>
      </c>
      <c r="D419" s="14">
        <v>0</v>
      </c>
      <c r="E419" s="14">
        <v>0</v>
      </c>
      <c r="F419" s="14">
        <v>0</v>
      </c>
      <c r="G419" s="14">
        <v>0</v>
      </c>
      <c r="H419" s="14">
        <v>0</v>
      </c>
      <c r="I419" s="14">
        <v>0</v>
      </c>
      <c r="J419" s="14">
        <v>0</v>
      </c>
      <c r="K419" s="14">
        <v>0</v>
      </c>
      <c r="L419" s="14">
        <v>0</v>
      </c>
      <c r="M419" s="14">
        <v>0</v>
      </c>
      <c r="N419" s="14">
        <v>0</v>
      </c>
      <c r="O419" s="13">
        <v>0</v>
      </c>
      <c r="IV419" s="1"/>
    </row>
    <row r="420" spans="1:256" s="12" customFormat="1" ht="25.5" customHeight="1">
      <c r="A420" s="26">
        <v>9400</v>
      </c>
      <c r="B420" s="25" t="s">
        <v>10</v>
      </c>
      <c r="C420" s="20">
        <f>SUM(D420:O420)</f>
        <v>0</v>
      </c>
      <c r="D420" s="19">
        <f>SUM(D421:D422)</f>
        <v>0</v>
      </c>
      <c r="E420" s="19">
        <f>SUM(E421:E422)</f>
        <v>0</v>
      </c>
      <c r="F420" s="19">
        <f>SUM(F421:F422)</f>
        <v>0</v>
      </c>
      <c r="G420" s="19">
        <f>SUM(G421:G422)</f>
        <v>0</v>
      </c>
      <c r="H420" s="19">
        <f>SUM(H421:H422)</f>
        <v>0</v>
      </c>
      <c r="I420" s="19">
        <f>SUM(I421:I422)</f>
        <v>0</v>
      </c>
      <c r="J420" s="19">
        <f>SUM(J421:J422)</f>
        <v>0</v>
      </c>
      <c r="K420" s="19">
        <f>SUM(K421:K422)</f>
        <v>0</v>
      </c>
      <c r="L420" s="19">
        <f>SUM(L421:L422)</f>
        <v>0</v>
      </c>
      <c r="M420" s="19">
        <f>SUM(M421:M422)</f>
        <v>0</v>
      </c>
      <c r="N420" s="19">
        <f>SUM(N421:N422)</f>
        <v>0</v>
      </c>
      <c r="O420" s="18">
        <f>SUM(O421:O422)</f>
        <v>0</v>
      </c>
      <c r="IV420" s="1"/>
    </row>
    <row r="421" spans="1:256" s="12" customFormat="1" ht="25.5" customHeight="1">
      <c r="A421" s="17">
        <v>941</v>
      </c>
      <c r="B421" s="16" t="s">
        <v>9</v>
      </c>
      <c r="C421" s="31">
        <f>SUM(D421:O421)</f>
        <v>0</v>
      </c>
      <c r="D421" s="30">
        <v>0</v>
      </c>
      <c r="E421" s="30">
        <v>0</v>
      </c>
      <c r="F421" s="30">
        <v>0</v>
      </c>
      <c r="G421" s="30">
        <v>0</v>
      </c>
      <c r="H421" s="30">
        <v>0</v>
      </c>
      <c r="I421" s="30">
        <v>0</v>
      </c>
      <c r="J421" s="30">
        <v>0</v>
      </c>
      <c r="K421" s="30">
        <v>0</v>
      </c>
      <c r="L421" s="30">
        <v>0</v>
      </c>
      <c r="M421" s="30">
        <v>0</v>
      </c>
      <c r="N421" s="30">
        <v>0</v>
      </c>
      <c r="O421" s="29">
        <v>0</v>
      </c>
      <c r="IV421" s="1"/>
    </row>
    <row r="422" spans="1:256" s="12" customFormat="1" ht="25.5" customHeight="1">
      <c r="A422" s="17">
        <v>942</v>
      </c>
      <c r="B422" s="16" t="s">
        <v>8</v>
      </c>
      <c r="C422" s="15">
        <f>SUM(D422:O422)</f>
        <v>0</v>
      </c>
      <c r="D422" s="30">
        <v>0</v>
      </c>
      <c r="E422" s="30">
        <v>0</v>
      </c>
      <c r="F422" s="30">
        <v>0</v>
      </c>
      <c r="G422" s="30">
        <v>0</v>
      </c>
      <c r="H422" s="30">
        <v>0</v>
      </c>
      <c r="I422" s="30">
        <v>0</v>
      </c>
      <c r="J422" s="30">
        <v>0</v>
      </c>
      <c r="K422" s="30">
        <v>0</v>
      </c>
      <c r="L422" s="30">
        <v>0</v>
      </c>
      <c r="M422" s="30">
        <v>0</v>
      </c>
      <c r="N422" s="30">
        <v>0</v>
      </c>
      <c r="O422" s="29">
        <v>0</v>
      </c>
      <c r="IV422" s="1"/>
    </row>
    <row r="423" spans="1:256" s="12" customFormat="1" ht="25.5" customHeight="1">
      <c r="A423" s="26">
        <v>9500</v>
      </c>
      <c r="B423" s="25" t="s">
        <v>7</v>
      </c>
      <c r="C423" s="20">
        <f>SUM(D423:O423)</f>
        <v>0</v>
      </c>
      <c r="D423" s="19">
        <f>SUM(D424:D424)</f>
        <v>0</v>
      </c>
      <c r="E423" s="19">
        <f>SUM(E424:E424)</f>
        <v>0</v>
      </c>
      <c r="F423" s="19">
        <f>SUM(F424:F424)</f>
        <v>0</v>
      </c>
      <c r="G423" s="19">
        <f>SUM(G424:G424)</f>
        <v>0</v>
      </c>
      <c r="H423" s="19">
        <f>SUM(H424:H424)</f>
        <v>0</v>
      </c>
      <c r="I423" s="19">
        <f>SUM(I424:I424)</f>
        <v>0</v>
      </c>
      <c r="J423" s="19">
        <f>SUM(J424:J424)</f>
        <v>0</v>
      </c>
      <c r="K423" s="19">
        <f>SUM(K424:K424)</f>
        <v>0</v>
      </c>
      <c r="L423" s="19">
        <f>SUM(L424:L424)</f>
        <v>0</v>
      </c>
      <c r="M423" s="19">
        <f>SUM(M424:M424)</f>
        <v>0</v>
      </c>
      <c r="N423" s="19">
        <f>SUM(N424:N424)</f>
        <v>0</v>
      </c>
      <c r="O423" s="18">
        <f>SUM(O424:O424)</f>
        <v>0</v>
      </c>
      <c r="IV423" s="1"/>
    </row>
    <row r="424" spans="1:256" s="12" customFormat="1" ht="25.5" customHeight="1">
      <c r="A424" s="17">
        <v>951</v>
      </c>
      <c r="B424" s="16" t="s">
        <v>6</v>
      </c>
      <c r="C424" s="15">
        <f>SUM(D424:O424)</f>
        <v>0</v>
      </c>
      <c r="D424" s="28">
        <v>0</v>
      </c>
      <c r="E424" s="28">
        <v>0</v>
      </c>
      <c r="F424" s="28">
        <v>0</v>
      </c>
      <c r="G424" s="28">
        <v>0</v>
      </c>
      <c r="H424" s="28">
        <v>0</v>
      </c>
      <c r="I424" s="28">
        <v>0</v>
      </c>
      <c r="J424" s="28">
        <v>0</v>
      </c>
      <c r="K424" s="28">
        <v>0</v>
      </c>
      <c r="L424" s="28">
        <v>0</v>
      </c>
      <c r="M424" s="28">
        <v>0</v>
      </c>
      <c r="N424" s="28">
        <v>0</v>
      </c>
      <c r="O424" s="27">
        <v>0</v>
      </c>
      <c r="IV424" s="1"/>
    </row>
    <row r="425" spans="1:256" s="12" customFormat="1" ht="25.5" customHeight="1">
      <c r="A425" s="26">
        <v>9600</v>
      </c>
      <c r="B425" s="25" t="s">
        <v>5</v>
      </c>
      <c r="C425" s="20">
        <f>SUM(D425:O425)</f>
        <v>0</v>
      </c>
      <c r="D425" s="19">
        <f>SUM(D426:D427)</f>
        <v>0</v>
      </c>
      <c r="E425" s="19">
        <f>SUM(E426:E427)</f>
        <v>0</v>
      </c>
      <c r="F425" s="19">
        <f>SUM(F426:F427)</f>
        <v>0</v>
      </c>
      <c r="G425" s="19">
        <f>SUM(G426:G427)</f>
        <v>0</v>
      </c>
      <c r="H425" s="19">
        <f>SUM(H426:H427)</f>
        <v>0</v>
      </c>
      <c r="I425" s="19">
        <f>SUM(I426:I427)</f>
        <v>0</v>
      </c>
      <c r="J425" s="19">
        <f>SUM(J426:J427)</f>
        <v>0</v>
      </c>
      <c r="K425" s="19">
        <f>SUM(K426:K427)</f>
        <v>0</v>
      </c>
      <c r="L425" s="19">
        <f>SUM(L426:L427)</f>
        <v>0</v>
      </c>
      <c r="M425" s="19">
        <f>SUM(M426:M427)</f>
        <v>0</v>
      </c>
      <c r="N425" s="19">
        <f>SUM(N426:N427)</f>
        <v>0</v>
      </c>
      <c r="O425" s="18">
        <f>SUM(O426:O427)</f>
        <v>0</v>
      </c>
      <c r="IV425" s="1"/>
    </row>
    <row r="426" spans="1:256" s="12" customFormat="1" ht="25.5" customHeight="1">
      <c r="A426" s="17">
        <v>961</v>
      </c>
      <c r="B426" s="16" t="s">
        <v>4</v>
      </c>
      <c r="C426" s="15">
        <f>SUM(D426:O426)</f>
        <v>0</v>
      </c>
      <c r="D426" s="24">
        <v>0</v>
      </c>
      <c r="E426" s="24">
        <v>0</v>
      </c>
      <c r="F426" s="24">
        <v>0</v>
      </c>
      <c r="G426" s="24">
        <v>0</v>
      </c>
      <c r="H426" s="24">
        <v>0</v>
      </c>
      <c r="I426" s="24">
        <v>0</v>
      </c>
      <c r="J426" s="24">
        <v>0</v>
      </c>
      <c r="K426" s="24">
        <v>0</v>
      </c>
      <c r="L426" s="24">
        <v>0</v>
      </c>
      <c r="M426" s="24">
        <v>0</v>
      </c>
      <c r="N426" s="24">
        <v>0</v>
      </c>
      <c r="O426" s="23">
        <v>0</v>
      </c>
      <c r="IV426" s="1"/>
    </row>
    <row r="427" spans="1:256" s="12" customFormat="1" ht="36" customHeight="1">
      <c r="A427" s="17">
        <v>962</v>
      </c>
      <c r="B427" s="16" t="s">
        <v>3</v>
      </c>
      <c r="C427" s="15">
        <f>SUM(D427:O427)</f>
        <v>0</v>
      </c>
      <c r="D427" s="24">
        <v>0</v>
      </c>
      <c r="E427" s="24">
        <v>0</v>
      </c>
      <c r="F427" s="24">
        <v>0</v>
      </c>
      <c r="G427" s="24">
        <v>0</v>
      </c>
      <c r="H427" s="24">
        <v>0</v>
      </c>
      <c r="I427" s="24">
        <v>0</v>
      </c>
      <c r="J427" s="24">
        <v>0</v>
      </c>
      <c r="K427" s="24">
        <v>0</v>
      </c>
      <c r="L427" s="24">
        <v>0</v>
      </c>
      <c r="M427" s="24">
        <v>0</v>
      </c>
      <c r="N427" s="24">
        <v>0</v>
      </c>
      <c r="O427" s="23">
        <v>0</v>
      </c>
      <c r="IV427" s="1"/>
    </row>
    <row r="428" spans="1:256" s="12" customFormat="1" ht="25.5" customHeight="1">
      <c r="A428" s="22">
        <v>9900</v>
      </c>
      <c r="B428" s="21" t="s">
        <v>2</v>
      </c>
      <c r="C428" s="20">
        <f>SUM(D428:O428)</f>
        <v>0</v>
      </c>
      <c r="D428" s="19">
        <f>SUM(D429)</f>
        <v>0</v>
      </c>
      <c r="E428" s="19">
        <f>SUM(E429)</f>
        <v>0</v>
      </c>
      <c r="F428" s="19">
        <f>SUM(F429)</f>
        <v>0</v>
      </c>
      <c r="G428" s="19">
        <f>SUM(G429)</f>
        <v>0</v>
      </c>
      <c r="H428" s="19">
        <f>SUM(H429)</f>
        <v>0</v>
      </c>
      <c r="I428" s="19">
        <f>SUM(I429)</f>
        <v>0</v>
      </c>
      <c r="J428" s="19">
        <f>SUM(J429)</f>
        <v>0</v>
      </c>
      <c r="K428" s="19">
        <f>SUM(K429)</f>
        <v>0</v>
      </c>
      <c r="L428" s="19">
        <f>SUM(L429)</f>
        <v>0</v>
      </c>
      <c r="M428" s="19">
        <f>SUM(M429)</f>
        <v>0</v>
      </c>
      <c r="N428" s="19">
        <f>SUM(N429)</f>
        <v>0</v>
      </c>
      <c r="O428" s="18">
        <f>SUM(O429)</f>
        <v>0</v>
      </c>
      <c r="IV428" s="1"/>
    </row>
    <row r="429" spans="1:256" s="12" customFormat="1" ht="25.5" customHeight="1">
      <c r="A429" s="17">
        <v>991</v>
      </c>
      <c r="B429" s="16" t="s">
        <v>1</v>
      </c>
      <c r="C429" s="15">
        <f>SUM(D429:O429)</f>
        <v>0</v>
      </c>
      <c r="D429" s="14">
        <v>0</v>
      </c>
      <c r="E429" s="14">
        <v>0</v>
      </c>
      <c r="F429" s="14">
        <v>0</v>
      </c>
      <c r="G429" s="14">
        <v>0</v>
      </c>
      <c r="H429" s="14">
        <v>0</v>
      </c>
      <c r="I429" s="14">
        <v>0</v>
      </c>
      <c r="J429" s="14">
        <v>0</v>
      </c>
      <c r="K429" s="14">
        <v>0</v>
      </c>
      <c r="L429" s="14">
        <v>0</v>
      </c>
      <c r="M429" s="14">
        <v>0</v>
      </c>
      <c r="N429" s="14">
        <v>0</v>
      </c>
      <c r="O429" s="13">
        <v>0</v>
      </c>
      <c r="IV429" s="1"/>
    </row>
    <row r="430" spans="1:256" s="4" customFormat="1" ht="27" customHeight="1" thickBot="1">
      <c r="A430" s="11"/>
      <c r="B430" s="10" t="s">
        <v>0</v>
      </c>
      <c r="C430" s="9">
        <f>SUM(D430:O430)</f>
        <v>88843567.2075</v>
      </c>
      <c r="D430" s="8">
        <f>D5+D42+D107+D192+D251+D310+D332+D380+D398</f>
        <v>8687751.677333333</v>
      </c>
      <c r="E430" s="8">
        <f>E5+E42+E107+E192+E251+E310+E332+E380+E398</f>
        <v>6775128.856833333</v>
      </c>
      <c r="F430" s="8">
        <f>F5+F42+F107+F192+F251+F310+F332+F380+F398</f>
        <v>6757391.541333334</v>
      </c>
      <c r="G430" s="8">
        <f>G5+G42+G107+G192+G251+G310+G332+G380+G398</f>
        <v>6963478.461833334</v>
      </c>
      <c r="H430" s="8">
        <f>H5+H42+H107+H192+H251+H310+H332+H380+H398</f>
        <v>6785628.207833334</v>
      </c>
      <c r="I430" s="8">
        <f>I5+I42+I107+I192+I251+I310+I332+I380+I398</f>
        <v>8391628.603833333</v>
      </c>
      <c r="J430" s="8">
        <f>J5+J42+J107+J192+J251+J310+J332+J380+J398</f>
        <v>7903749.469833334</v>
      </c>
      <c r="K430" s="8">
        <f>K5+K42+K107+K192+K251+K310+K332+K380+K398</f>
        <v>7297537.886333333</v>
      </c>
      <c r="L430" s="8">
        <f>L5+L42+L107+L192+L251+L310+L332+L380+L398</f>
        <v>6742501.946333334</v>
      </c>
      <c r="M430" s="8">
        <f>M5+M42+M107+M192+M251+M310+M332+M380+M398</f>
        <v>6203494.136333333</v>
      </c>
      <c r="N430" s="8">
        <f>N5+N42+N107+N192+N251+N310+N332+N380+N398</f>
        <v>6290752.557333333</v>
      </c>
      <c r="O430" s="7">
        <f>O5+O42+O107+O192+O251+O310+O332+O380+O398</f>
        <v>10044523.862333331</v>
      </c>
      <c r="P430" s="6"/>
      <c r="IV430" s="5"/>
    </row>
  </sheetData>
  <sheetProtection password="EC3B" sheet="1"/>
  <mergeCells count="17">
    <mergeCell ref="M3:M4"/>
    <mergeCell ref="N3:N4"/>
    <mergeCell ref="A1:O1"/>
    <mergeCell ref="A2:O2"/>
    <mergeCell ref="A3:A4"/>
    <mergeCell ref="B3:B4"/>
    <mergeCell ref="C3:C4"/>
    <mergeCell ref="D3:D4"/>
    <mergeCell ref="E3:E4"/>
    <mergeCell ref="F3:F4"/>
    <mergeCell ref="G3:G4"/>
    <mergeCell ref="H3:H4"/>
    <mergeCell ref="O3:O4"/>
    <mergeCell ref="I3:I4"/>
    <mergeCell ref="J3:J4"/>
    <mergeCell ref="K3:K4"/>
    <mergeCell ref="L3:L4"/>
  </mergeCells>
  <conditionalFormatting sqref="C7:C10">
    <cfRule type="cellIs" priority="2" dxfId="0" operator="equal">
      <formula>101</formula>
    </cfRule>
  </conditionalFormatting>
  <conditionalFormatting sqref="C31:C36 C26:C29 C17:C24 C12:C15">
    <cfRule type="cellIs" priority="1" dxfId="0"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12:O319 D330:O331"/>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P38:IV38 C286:C294 C395:C397 C220:C227 C248:C250 C419 C260:C263 C389:C393 C253:C258 C275 C277:C284 C411:C416 C301:C309 C204:C208 C374:C375 C210:C218 C402:C407 C268:C273 C424 C354:C362 C426:C42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177:IV181 D149:IV157 D17:IV24 D44:IV51 D57:IV65 D67:IV75 D85:IV86 D77:IV83 D88:IV92 D94:O96 D98:IV106 D109:IV117 D421:IV422 D429:IV429 D38:O38 D204:O208 P204:IV205 D242:O246 D248:O250 D240:O240 D210:O218 D194:O202 D265:O266 D286:O294 D301:O309 D334:IV335 D337:O345 D347:O352 D354:O362 D426:O427 D364:O372 D374:O375 D382:O387 D389:O393 D395:O397 D400:O407"/>
  </dataValidations>
  <printOptions horizontalCentered="1"/>
  <pageMargins left="0.984251968503937" right="0.2362204724409449" top="0.3937007874015748" bottom="0.4330708661417323" header="0.2755905511811024" footer="0.2362204724409449"/>
  <pageSetup horizontalDpi="600" verticalDpi="600" orientation="landscape" paperSize="5" scale="62" r:id="rId3"/>
  <headerFooter>
    <oddFooter>&amp;L&amp;"-,Cursiva"          Ejercicio Fiscal 2016&amp;RPágina &amp;P de &amp;N&amp;K00+000--------</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2016-08-30T19:44:15Z</dcterms:created>
  <dcterms:modified xsi:type="dcterms:W3CDTF">2016-08-30T19:45:19Z</dcterms:modified>
  <cp:category/>
  <cp:version/>
  <cp:contentType/>
  <cp:contentStatus/>
</cp:coreProperties>
</file>